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a/MARIA local/Enric/HIV paper/eLife version/revision/For submission/Revised submission-07 March/"/>
    </mc:Choice>
  </mc:AlternateContent>
  <xr:revisionPtr revIDLastSave="0" documentId="13_ncr:1_{1F2285FE-4680-5D48-9912-0F9D910F1DEA}" xr6:coauthVersionLast="47" xr6:coauthVersionMax="47" xr10:uidLastSave="{00000000-0000-0000-0000-000000000000}"/>
  <bookViews>
    <workbookView xWindow="1520" yWindow="500" windowWidth="26500" windowHeight="15620" tabRatio="854" firstSheet="1" activeTab="11" xr2:uid="{83E8FB63-3280-4618-9F6E-81F0C0903675}"/>
  </bookViews>
  <sheets>
    <sheet name="Figure S1A" sheetId="65" r:id="rId1"/>
    <sheet name="Figure S1B" sheetId="66" r:id="rId2"/>
    <sheet name="Figure S1C" sheetId="67" r:id="rId3"/>
    <sheet name="Figure S1E" sheetId="69" r:id="rId4"/>
    <sheet name="Figure S1F" sheetId="70" r:id="rId5"/>
    <sheet name="Figure S1G" sheetId="71" r:id="rId6"/>
    <sheet name="Figure S1H" sheetId="72" r:id="rId7"/>
    <sheet name="Figure S1J" sheetId="74" r:id="rId8"/>
    <sheet name="Figure S1K" sheetId="75" r:id="rId9"/>
    <sheet name="Figure S1L" sheetId="78" r:id="rId10"/>
    <sheet name="Figure S1M" sheetId="80" r:id="rId11"/>
    <sheet name="Figure S1N" sheetId="83" r:id="rId12"/>
    <sheet name="Hoja1" sheetId="84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1" i="83" l="1"/>
  <c r="J11" i="83"/>
  <c r="F11" i="83"/>
  <c r="E11" i="83"/>
  <c r="K10" i="83"/>
  <c r="J10" i="83"/>
  <c r="F10" i="83"/>
  <c r="E10" i="83"/>
  <c r="K9" i="83"/>
  <c r="J9" i="83"/>
  <c r="F9" i="83"/>
  <c r="E9" i="83"/>
  <c r="K8" i="83"/>
  <c r="J8" i="83"/>
  <c r="F8" i="83"/>
  <c r="E8" i="83"/>
  <c r="K7" i="83"/>
  <c r="J7" i="83"/>
  <c r="F7" i="83"/>
  <c r="E7" i="83"/>
  <c r="K6" i="83"/>
  <c r="J6" i="83"/>
  <c r="F6" i="83"/>
  <c r="E6" i="83"/>
  <c r="K5" i="83"/>
  <c r="J5" i="83"/>
  <c r="F5" i="83"/>
  <c r="E5" i="83"/>
  <c r="K4" i="83"/>
  <c r="J4" i="83"/>
  <c r="F4" i="83"/>
  <c r="E4" i="83"/>
  <c r="H19" i="80"/>
  <c r="G19" i="80"/>
  <c r="H18" i="80"/>
  <c r="F13" i="80"/>
  <c r="F14" i="80"/>
  <c r="F15" i="80" s="1"/>
  <c r="F16" i="80" s="1"/>
  <c r="F17" i="80" s="1"/>
  <c r="G18" i="80"/>
  <c r="D21" i="80"/>
  <c r="C21" i="80"/>
  <c r="D20" i="80"/>
  <c r="C20" i="80"/>
  <c r="D19" i="80"/>
  <c r="C19" i="80"/>
  <c r="F4" i="80"/>
  <c r="F5" i="80" s="1"/>
  <c r="F6" i="80" s="1"/>
  <c r="F7" i="80" s="1"/>
  <c r="F8" i="80" s="1"/>
  <c r="F9" i="80" s="1"/>
  <c r="F10" i="80" s="1"/>
  <c r="F11" i="80" s="1"/>
  <c r="F12" i="80" s="1"/>
  <c r="B4" i="80"/>
  <c r="B5" i="80" s="1"/>
  <c r="B6" i="80" s="1"/>
  <c r="B7" i="80" s="1"/>
  <c r="B8" i="80" s="1"/>
  <c r="B9" i="80" s="1"/>
  <c r="B10" i="80" s="1"/>
  <c r="B11" i="80" s="1"/>
  <c r="B12" i="80" s="1"/>
  <c r="B13" i="80" s="1"/>
  <c r="B14" i="80" s="1"/>
  <c r="B15" i="80" s="1"/>
  <c r="B16" i="80" s="1"/>
  <c r="B17" i="80" s="1"/>
  <c r="B18" i="80" s="1"/>
  <c r="B19" i="80" s="1"/>
  <c r="F15" i="78"/>
  <c r="E15" i="78"/>
  <c r="F14" i="78"/>
  <c r="E14" i="78"/>
  <c r="F13" i="78"/>
  <c r="E13" i="78"/>
  <c r="F12" i="78"/>
  <c r="E12" i="78"/>
  <c r="F7" i="78"/>
  <c r="E7" i="78"/>
  <c r="F6" i="78"/>
  <c r="E6" i="78"/>
  <c r="F5" i="78"/>
  <c r="E5" i="78"/>
  <c r="F4" i="78"/>
  <c r="E4" i="78"/>
  <c r="F11" i="75"/>
  <c r="E11" i="75"/>
  <c r="F10" i="75"/>
  <c r="E10" i="75"/>
  <c r="F9" i="75"/>
  <c r="E9" i="75"/>
  <c r="K11" i="75"/>
  <c r="J11" i="75"/>
  <c r="K10" i="75"/>
  <c r="J10" i="75"/>
  <c r="K9" i="75"/>
  <c r="J9" i="75"/>
  <c r="K8" i="75"/>
  <c r="J8" i="75"/>
  <c r="F8" i="75"/>
  <c r="E8" i="75"/>
  <c r="K7" i="75"/>
  <c r="J7" i="75"/>
  <c r="F7" i="75"/>
  <c r="E7" i="75"/>
  <c r="K6" i="75"/>
  <c r="J6" i="75"/>
  <c r="F6" i="75"/>
  <c r="E6" i="75"/>
  <c r="K5" i="75"/>
  <c r="J5" i="75"/>
  <c r="F5" i="75"/>
  <c r="E5" i="75"/>
  <c r="K4" i="75"/>
  <c r="J4" i="75"/>
  <c r="F4" i="75"/>
  <c r="E4" i="75"/>
  <c r="D18" i="74"/>
  <c r="C18" i="74"/>
  <c r="H14" i="74"/>
  <c r="G14" i="74"/>
  <c r="H13" i="74"/>
  <c r="G13" i="74"/>
  <c r="D19" i="74"/>
  <c r="C19" i="74"/>
  <c r="F4" i="74"/>
  <c r="F5" i="74" s="1"/>
  <c r="F6" i="74" s="1"/>
  <c r="F7" i="74" s="1"/>
  <c r="F8" i="74" s="1"/>
  <c r="F9" i="74" s="1"/>
  <c r="F10" i="74" s="1"/>
  <c r="F11" i="74" s="1"/>
  <c r="F12" i="74" s="1"/>
  <c r="B4" i="74"/>
  <c r="B5" i="74" s="1"/>
  <c r="B6" i="74" s="1"/>
  <c r="B7" i="74" s="1"/>
  <c r="B8" i="74" s="1"/>
  <c r="B9" i="74" s="1"/>
  <c r="B10" i="74" s="1"/>
  <c r="B11" i="74" s="1"/>
  <c r="B12" i="74" s="1"/>
  <c r="B13" i="74" s="1"/>
  <c r="B14" i="74" s="1"/>
  <c r="B15" i="74" s="1"/>
  <c r="B16" i="74" s="1"/>
  <c r="B17" i="74" s="1"/>
  <c r="F15" i="72"/>
  <c r="E15" i="72"/>
  <c r="F14" i="72"/>
  <c r="E14" i="72"/>
  <c r="F13" i="72"/>
  <c r="E13" i="72"/>
  <c r="F12" i="72"/>
  <c r="E12" i="72"/>
  <c r="F7" i="72"/>
  <c r="E7" i="72"/>
  <c r="F6" i="72"/>
  <c r="E6" i="72"/>
  <c r="F5" i="72"/>
  <c r="E5" i="72"/>
  <c r="F4" i="72"/>
  <c r="E4" i="72"/>
  <c r="K11" i="71"/>
  <c r="J11" i="71"/>
  <c r="K10" i="71"/>
  <c r="J10" i="71"/>
  <c r="K9" i="71"/>
  <c r="J9" i="71"/>
  <c r="K8" i="71"/>
  <c r="J8" i="71"/>
  <c r="F8" i="71"/>
  <c r="E8" i="71"/>
  <c r="K7" i="71"/>
  <c r="J7" i="71"/>
  <c r="F7" i="71"/>
  <c r="E7" i="71"/>
  <c r="K6" i="71"/>
  <c r="J6" i="71"/>
  <c r="F6" i="71"/>
  <c r="E6" i="71"/>
  <c r="K5" i="71"/>
  <c r="J5" i="71"/>
  <c r="F5" i="71"/>
  <c r="E5" i="71"/>
  <c r="K4" i="71"/>
  <c r="J4" i="71"/>
  <c r="F4" i="71"/>
  <c r="E4" i="71"/>
  <c r="J9" i="70"/>
  <c r="K9" i="70"/>
  <c r="J10" i="70"/>
  <c r="K10" i="70"/>
  <c r="J11" i="70"/>
  <c r="K11" i="70"/>
  <c r="K8" i="70"/>
  <c r="J8" i="70"/>
  <c r="K7" i="70"/>
  <c r="J7" i="70"/>
  <c r="K6" i="70"/>
  <c r="J6" i="70"/>
  <c r="K5" i="70"/>
  <c r="J5" i="70"/>
  <c r="K4" i="70"/>
  <c r="J4" i="70"/>
  <c r="F5" i="70"/>
  <c r="F6" i="70"/>
  <c r="F7" i="70"/>
  <c r="F8" i="70"/>
  <c r="F4" i="70"/>
  <c r="E5" i="70"/>
  <c r="E6" i="70"/>
  <c r="E7" i="70"/>
  <c r="E8" i="70"/>
  <c r="E4" i="70"/>
  <c r="H22" i="69"/>
  <c r="G22" i="69"/>
  <c r="H21" i="69"/>
  <c r="G21" i="69"/>
  <c r="F16" i="69"/>
  <c r="F17" i="69" s="1"/>
  <c r="F18" i="69" s="1"/>
  <c r="F19" i="69" s="1"/>
  <c r="F20" i="69" s="1"/>
  <c r="D28" i="69"/>
  <c r="C28" i="69"/>
  <c r="D27" i="69"/>
  <c r="C27" i="69"/>
  <c r="B25" i="69"/>
  <c r="B26" i="69" s="1"/>
  <c r="B5" i="69"/>
  <c r="B6" i="69" s="1"/>
  <c r="B7" i="69" s="1"/>
  <c r="B8" i="69" s="1"/>
  <c r="B9" i="69" s="1"/>
  <c r="B10" i="69" s="1"/>
  <c r="B11" i="69" s="1"/>
  <c r="B12" i="69" s="1"/>
  <c r="B13" i="69" s="1"/>
  <c r="B14" i="69" s="1"/>
  <c r="B15" i="69" s="1"/>
  <c r="B16" i="69" s="1"/>
  <c r="B17" i="69" s="1"/>
  <c r="B18" i="69" s="1"/>
  <c r="B19" i="69" s="1"/>
  <c r="B20" i="69" s="1"/>
  <c r="B21" i="69" s="1"/>
  <c r="B22" i="69" s="1"/>
  <c r="B23" i="69" s="1"/>
  <c r="B24" i="69" s="1"/>
  <c r="F4" i="69"/>
  <c r="F5" i="69" s="1"/>
  <c r="F6" i="69" s="1"/>
  <c r="F7" i="69" s="1"/>
  <c r="F8" i="69" s="1"/>
  <c r="F9" i="69" s="1"/>
  <c r="F10" i="69" s="1"/>
  <c r="F11" i="69" s="1"/>
  <c r="F12" i="69" s="1"/>
  <c r="F13" i="69" s="1"/>
  <c r="F14" i="69" s="1"/>
  <c r="F15" i="69" s="1"/>
  <c r="B4" i="69"/>
  <c r="D26" i="67"/>
  <c r="C26" i="67"/>
  <c r="D25" i="67"/>
  <c r="C25" i="67"/>
  <c r="B14" i="67"/>
  <c r="B15" i="67" s="1"/>
  <c r="B16" i="67" s="1"/>
  <c r="B17" i="67" s="1"/>
  <c r="B18" i="67" s="1"/>
  <c r="B19" i="67" s="1"/>
  <c r="B20" i="67" s="1"/>
  <c r="B21" i="67" s="1"/>
  <c r="B22" i="67" s="1"/>
  <c r="B23" i="67" s="1"/>
  <c r="B24" i="67" s="1"/>
  <c r="H17" i="67"/>
  <c r="G17" i="67"/>
  <c r="H16" i="67"/>
  <c r="F13" i="67"/>
  <c r="F14" i="67" s="1"/>
  <c r="F15" i="67" s="1"/>
  <c r="G16" i="67"/>
  <c r="F5" i="67"/>
  <c r="F6" i="67" s="1"/>
  <c r="F7" i="67" s="1"/>
  <c r="F8" i="67" s="1"/>
  <c r="F9" i="67" s="1"/>
  <c r="F10" i="67" s="1"/>
  <c r="F11" i="67" s="1"/>
  <c r="F12" i="67" s="1"/>
  <c r="F4" i="67"/>
  <c r="B4" i="67"/>
  <c r="B5" i="67" s="1"/>
  <c r="B6" i="67" s="1"/>
  <c r="B7" i="67" s="1"/>
  <c r="B8" i="67" s="1"/>
  <c r="B9" i="67" s="1"/>
  <c r="B10" i="67" s="1"/>
  <c r="B11" i="67" s="1"/>
  <c r="B12" i="67" s="1"/>
  <c r="B13" i="67" s="1"/>
  <c r="D15" i="66"/>
  <c r="C15" i="66"/>
  <c r="D14" i="66"/>
  <c r="C14" i="66"/>
  <c r="H14" i="66"/>
  <c r="G14" i="66"/>
  <c r="H13" i="66"/>
  <c r="G13" i="66"/>
  <c r="F4" i="66"/>
  <c r="F5" i="66" s="1"/>
  <c r="F6" i="66" s="1"/>
  <c r="F7" i="66" s="1"/>
  <c r="F8" i="66" s="1"/>
  <c r="F9" i="66" s="1"/>
  <c r="F10" i="66" s="1"/>
  <c r="F11" i="66" s="1"/>
  <c r="F12" i="66" s="1"/>
  <c r="B4" i="66"/>
  <c r="B5" i="66" s="1"/>
  <c r="B6" i="66" s="1"/>
  <c r="B7" i="66" s="1"/>
  <c r="B8" i="66" s="1"/>
  <c r="B9" i="66" s="1"/>
  <c r="B10" i="66" s="1"/>
  <c r="B11" i="66" s="1"/>
  <c r="B12" i="66" s="1"/>
  <c r="B13" i="66" s="1"/>
  <c r="H14" i="65"/>
  <c r="G14" i="65"/>
  <c r="H13" i="65"/>
  <c r="G13" i="65"/>
  <c r="F5" i="65"/>
  <c r="F6" i="65" s="1"/>
  <c r="F7" i="65" s="1"/>
  <c r="F8" i="65" s="1"/>
  <c r="F9" i="65" s="1"/>
  <c r="F10" i="65" s="1"/>
  <c r="F11" i="65" s="1"/>
  <c r="F12" i="65" s="1"/>
  <c r="F4" i="65"/>
  <c r="D18" i="65"/>
  <c r="C18" i="65"/>
  <c r="D17" i="65"/>
  <c r="C17" i="65"/>
  <c r="B5" i="65"/>
  <c r="B6" i="65" s="1"/>
  <c r="B7" i="65" s="1"/>
  <c r="B8" i="65" s="1"/>
  <c r="B9" i="65" s="1"/>
  <c r="B10" i="65" s="1"/>
  <c r="B11" i="65" s="1"/>
  <c r="B12" i="65" s="1"/>
  <c r="B13" i="65" s="1"/>
  <c r="B14" i="65" s="1"/>
  <c r="B15" i="65" s="1"/>
  <c r="B16" i="65" s="1"/>
  <c r="B4" i="65"/>
</calcChain>
</file>

<file path=xl/sharedStrings.xml><?xml version="1.0" encoding="utf-8"?>
<sst xmlns="http://schemas.openxmlformats.org/spreadsheetml/2006/main" count="1120" uniqueCount="287">
  <si>
    <t>Nº of molecules per spot</t>
  </si>
  <si>
    <t>iDC</t>
  </si>
  <si>
    <t>mDC</t>
  </si>
  <si>
    <t>Experiment 1</t>
  </si>
  <si>
    <t>Experiment 2</t>
  </si>
  <si>
    <t>Sample size</t>
  </si>
  <si>
    <t>Two-way RM ANOVA</t>
  </si>
  <si>
    <t>Matching: Across row</t>
  </si>
  <si>
    <t>Assume sphericity?</t>
  </si>
  <si>
    <t>Yes</t>
  </si>
  <si>
    <t>Alpha</t>
  </si>
  <si>
    <t>Source of Variation</t>
  </si>
  <si>
    <t>% of total variation</t>
  </si>
  <si>
    <t>P value</t>
  </si>
  <si>
    <t>P value summary</t>
  </si>
  <si>
    <t>Significant?</t>
  </si>
  <si>
    <t>***</t>
  </si>
  <si>
    <t>&lt;0,0001</t>
  </si>
  <si>
    <t>****</t>
  </si>
  <si>
    <t>ns</t>
  </si>
  <si>
    <t>No</t>
  </si>
  <si>
    <t>Subject</t>
  </si>
  <si>
    <t>ANOVA table</t>
  </si>
  <si>
    <t>SS</t>
  </si>
  <si>
    <t>DF</t>
  </si>
  <si>
    <t>MS</t>
  </si>
  <si>
    <t>F (DFn, DFd)</t>
  </si>
  <si>
    <t>P&lt;0,0001</t>
  </si>
  <si>
    <t>Residual</t>
  </si>
  <si>
    <t>Difference between column means</t>
  </si>
  <si>
    <t>Difference between means</t>
  </si>
  <si>
    <t>SE of difference</t>
  </si>
  <si>
    <t>95% CI of difference</t>
  </si>
  <si>
    <t>Data summary</t>
  </si>
  <si>
    <t>Number of subjects (Subject)</t>
  </si>
  <si>
    <t>Number of missing values</t>
  </si>
  <si>
    <t>Number of families</t>
  </si>
  <si>
    <t>Number of comparisons per family</t>
  </si>
  <si>
    <t>Bonferroni's multiple comparisons test</t>
  </si>
  <si>
    <t>Mean Diff,</t>
  </si>
  <si>
    <t>95,00% CI of diff,</t>
  </si>
  <si>
    <t>Below threshold?</t>
  </si>
  <si>
    <t>Summary</t>
  </si>
  <si>
    <t>Adjusted P Value</t>
  </si>
  <si>
    <t>1</t>
  </si>
  <si>
    <t>2</t>
  </si>
  <si>
    <t>*</t>
  </si>
  <si>
    <t>3</t>
  </si>
  <si>
    <t>&gt;0,9999</t>
  </si>
  <si>
    <t>4</t>
  </si>
  <si>
    <t>Test details</t>
  </si>
  <si>
    <t>Mean 1</t>
  </si>
  <si>
    <t>Mean 2</t>
  </si>
  <si>
    <t>SE of diff,</t>
  </si>
  <si>
    <t>N1</t>
  </si>
  <si>
    <t>N2</t>
  </si>
  <si>
    <t>t</t>
  </si>
  <si>
    <t>Values correspond to all siglec-1 spots analysed in 13 cells</t>
  </si>
  <si>
    <t>Values correspond to all siglec-1 spots analysed in 9 cells</t>
  </si>
  <si>
    <t>Values correspond to all siglec-1 spots analysed in 10 cells</t>
  </si>
  <si>
    <t>Average</t>
  </si>
  <si>
    <t>SD</t>
  </si>
  <si>
    <t>Column B</t>
  </si>
  <si>
    <t>vs.</t>
  </si>
  <si>
    <t>vs,</t>
  </si>
  <si>
    <t>Column A</t>
  </si>
  <si>
    <t>Significantly different (P &lt; 0.05)?</t>
  </si>
  <si>
    <t>One- or two-tailed P value?</t>
  </si>
  <si>
    <t>Two-tailed</t>
  </si>
  <si>
    <t>**</t>
  </si>
  <si>
    <t>average</t>
  </si>
  <si>
    <t>SEM</t>
  </si>
  <si>
    <t>Treatment</t>
  </si>
  <si>
    <t>P&gt;0,9999</t>
  </si>
  <si>
    <t>Number of columns (Treatment)</t>
  </si>
  <si>
    <t xml:space="preserve">Experiment 2 </t>
  </si>
  <si>
    <t>Mann Whitney test</t>
  </si>
  <si>
    <t>Exact or approximate P value?</t>
  </si>
  <si>
    <t>Exact</t>
  </si>
  <si>
    <t>Sum of ranks in column A,B</t>
  </si>
  <si>
    <t>Mann-Whitney U</t>
  </si>
  <si>
    <t>Difference between medians</t>
  </si>
  <si>
    <t>Median of column A</t>
  </si>
  <si>
    <t>Median of column B</t>
  </si>
  <si>
    <t>Difference: Actual</t>
  </si>
  <si>
    <t>Difference: Hodges-Lehmann</t>
  </si>
  <si>
    <t>Table Analyzed (Mann-Whitney test)</t>
  </si>
  <si>
    <t>Matching: Both factors</t>
  </si>
  <si>
    <t>mDC + SMIFH2</t>
  </si>
  <si>
    <t>Control - SMIFH2</t>
  </si>
  <si>
    <t>Row Factor x Time</t>
  </si>
  <si>
    <t>Row Factor</t>
  </si>
  <si>
    <t>Time</t>
  </si>
  <si>
    <t>Mean of Control</t>
  </si>
  <si>
    <t>Mean of SMIFH2</t>
  </si>
  <si>
    <t>Number of columns (Time)</t>
  </si>
  <si>
    <t>Number of rows (Row Factor)</t>
  </si>
  <si>
    <t>Table Analyzed (Two way ANOVA)</t>
  </si>
  <si>
    <t>distance in z x iDC and mDC</t>
  </si>
  <si>
    <t>distance in z</t>
  </si>
  <si>
    <t>iDC and mDC</t>
  </si>
  <si>
    <t>Number of columns (iDC and mDC)</t>
  </si>
  <si>
    <t>Number of rows (distance in z)</t>
  </si>
  <si>
    <t>Row 1</t>
  </si>
  <si>
    <t>Row 2</t>
  </si>
  <si>
    <t>Row 3</t>
  </si>
  <si>
    <t>Row 4</t>
  </si>
  <si>
    <t>Row 5</t>
  </si>
  <si>
    <t>Row 6</t>
  </si>
  <si>
    <t>Row 7</t>
  </si>
  <si>
    <t>Row 8</t>
  </si>
  <si>
    <t>Bonferroni multiple comparison test</t>
  </si>
  <si>
    <t>mDC + CT04</t>
  </si>
  <si>
    <t>mDC control</t>
  </si>
  <si>
    <t>Mean of Control siglec-1</t>
  </si>
  <si>
    <t>Two-way ANOVA</t>
  </si>
  <si>
    <t>Ordinary</t>
  </si>
  <si>
    <t>Interaction</t>
  </si>
  <si>
    <t>SS (Type III)</t>
  </si>
  <si>
    <t>Difference between predicted means</t>
  </si>
  <si>
    <t>Number of values</t>
  </si>
  <si>
    <t>Predicted (LS) mean diff,</t>
  </si>
  <si>
    <t>Predicted (LS) mean 1</t>
  </si>
  <si>
    <t>Predicted (LS) mean 2</t>
  </si>
  <si>
    <t>Number of cells analysed</t>
  </si>
  <si>
    <t>Distance from cell base</t>
  </si>
  <si>
    <t>mDC + CN03</t>
  </si>
  <si>
    <t>P=0,0003</t>
  </si>
  <si>
    <t>Values correspond to all siglec-1 spots analysed in 14 cells</t>
  </si>
  <si>
    <t>Mdc CONTROL</t>
  </si>
  <si>
    <t>Idc control</t>
  </si>
  <si>
    <t>127 , 149</t>
  </si>
  <si>
    <t>15,87, n=14</t>
  </si>
  <si>
    <t>21,56, n=9</t>
  </si>
  <si>
    <t>73 , 137</t>
  </si>
  <si>
    <t>20,62, n=10</t>
  </si>
  <si>
    <t>23,53, n=10</t>
  </si>
  <si>
    <t>12,72101879*</t>
  </si>
  <si>
    <t>mDC CT04</t>
  </si>
  <si>
    <t>155 , 55</t>
  </si>
  <si>
    <t>13,63, n=10</t>
  </si>
  <si>
    <t>0,7126, n=10</t>
  </si>
  <si>
    <t>122 , 31</t>
  </si>
  <si>
    <t>16,53, n=10</t>
  </si>
  <si>
    <t>4,565, n=7</t>
  </si>
  <si>
    <t>mDC + Y-27623</t>
  </si>
  <si>
    <t>mDC Y-27</t>
  </si>
  <si>
    <t>146 , 130</t>
  </si>
  <si>
    <t>21,21, n=10</t>
  </si>
  <si>
    <t>20,26, n=13</t>
  </si>
  <si>
    <t>mDC Y-276322</t>
  </si>
  <si>
    <t>416 , 325</t>
  </si>
  <si>
    <t>15,51, n=16</t>
  </si>
  <si>
    <t>10,03, n=22</t>
  </si>
  <si>
    <t>iDC CN03</t>
  </si>
  <si>
    <t>iDC control</t>
  </si>
  <si>
    <t>72 , 523</t>
  </si>
  <si>
    <t>20,83, n=10</t>
  </si>
  <si>
    <t>32,27, n=24</t>
  </si>
  <si>
    <t>iDC + CN03</t>
  </si>
  <si>
    <t>90 , 316</t>
  </si>
  <si>
    <t>22,90, n=10</t>
  </si>
  <si>
    <t>27,15, n=18</t>
  </si>
  <si>
    <t>iDC Control</t>
  </si>
  <si>
    <t>F (4, 5) = 0,3730</t>
  </si>
  <si>
    <t>P=0,8197</t>
  </si>
  <si>
    <t>F (4, 5) = 0,9619</t>
  </si>
  <si>
    <t>P=0,5011</t>
  </si>
  <si>
    <t>F (1, 5) = 22,63</t>
  </si>
  <si>
    <t>P=0,0051</t>
  </si>
  <si>
    <t>F (5, 5) = 3,165</t>
  </si>
  <si>
    <t>P=0,1159</t>
  </si>
  <si>
    <t>Mean of iDC siglec-1 CN03</t>
  </si>
  <si>
    <t>Mean of iDC siglec-1</t>
  </si>
  <si>
    <t>0,1206 to 0,4041</t>
  </si>
  <si>
    <t>iDC siglec-1 CN03 - iDC siglec-1</t>
  </si>
  <si>
    <t>-0,2949 to 0,6996</t>
  </si>
  <si>
    <t>-0,1254 to 0,8691</t>
  </si>
  <si>
    <t>-0,1868 to 0,8077</t>
  </si>
  <si>
    <t>-0,2866 to 0,7079</t>
  </si>
  <si>
    <t>-0,2808 to 0,7137</t>
  </si>
  <si>
    <t>average 10 cells analysed</t>
  </si>
  <si>
    <t>average 24 cells analysed</t>
  </si>
  <si>
    <t>average 19 cells analysed</t>
  </si>
  <si>
    <t>F (4, 5) = 4,548</t>
  </si>
  <si>
    <t>P=0,0639</t>
  </si>
  <si>
    <t>F (4, 5) = 4,126</t>
  </si>
  <si>
    <t>P=0,0761</t>
  </si>
  <si>
    <t>F (1, 5) = 375,7</t>
  </si>
  <si>
    <t>F (5, 5) = 5,879</t>
  </si>
  <si>
    <t>P=0,0371</t>
  </si>
  <si>
    <t>Mean of iDC control pERM</t>
  </si>
  <si>
    <t>Mean of iDC CN03 pERM</t>
  </si>
  <si>
    <t>-0,4636 to -0,3551</t>
  </si>
  <si>
    <t>iDC control pERM - iDC CN03 pERM</t>
  </si>
  <si>
    <t>-0,7507 to -0,3699</t>
  </si>
  <si>
    <t>-0,6547 to -0,2739</t>
  </si>
  <si>
    <t>-0,5112 to -0,1304</t>
  </si>
  <si>
    <t>-0,5390 to -0,1582</t>
  </si>
  <si>
    <t>-0,5430 to -0,1622</t>
  </si>
  <si>
    <t>average 17 cells analysed</t>
  </si>
  <si>
    <t xml:space="preserve">mDC </t>
  </si>
  <si>
    <t>Values correspond to all siglec-1 spots analysed in 18 cells</t>
  </si>
  <si>
    <t>F (3, 104) = 12,34</t>
  </si>
  <si>
    <t>F (3, 104) = 78,88</t>
  </si>
  <si>
    <t>F (1, 104) = 3,478e-012</t>
  </si>
  <si>
    <t>Predicted (LS) mean of Control iDC</t>
  </si>
  <si>
    <t>Predicted (LS) mean of Control iDC + CN03</t>
  </si>
  <si>
    <t>-0,05791 to 0,05791</t>
  </si>
  <si>
    <t>Control iDC - Control iDC + CN03</t>
  </si>
  <si>
    <t>0,1211 to 0,4180</t>
  </si>
  <si>
    <t>-0,3781 to -0,08124</t>
  </si>
  <si>
    <t>-0,1646 to 0,1323</t>
  </si>
  <si>
    <t>-0,1722 to 0,1247</t>
  </si>
  <si>
    <t>mDC + NSC668394</t>
  </si>
  <si>
    <t>mDC NSC668394</t>
  </si>
  <si>
    <t>292 , 114</t>
  </si>
  <si>
    <t>12,46, n=15</t>
  </si>
  <si>
    <t>8,941, n=13</t>
  </si>
  <si>
    <t>126 , 45</t>
  </si>
  <si>
    <t>15,49, n=8</t>
  </si>
  <si>
    <t>average 9 cells analysed</t>
  </si>
  <si>
    <t>average 15 cells analysed</t>
  </si>
  <si>
    <t>average 13 cells analysed</t>
  </si>
  <si>
    <t>Distribution in z x Treatment</t>
  </si>
  <si>
    <t>Distribution in z</t>
  </si>
  <si>
    <t>F (7, 8) = 0,9789</t>
  </si>
  <si>
    <t>P=0,5047</t>
  </si>
  <si>
    <t>F (7, 8) = 6,771</t>
  </si>
  <si>
    <t>P=0,0075</t>
  </si>
  <si>
    <t>F (1, 8) = 19,49</t>
  </si>
  <si>
    <t>P=0,0022</t>
  </si>
  <si>
    <t>F (8, 8) = 1,177</t>
  </si>
  <si>
    <t>P=0,4118</t>
  </si>
  <si>
    <t>Mean of pERM inhi.</t>
  </si>
  <si>
    <t>0,2649 to 0,8441</t>
  </si>
  <si>
    <t>Number of rows (Distribution in z)</t>
  </si>
  <si>
    <t>Control - pERM inhi.</t>
  </si>
  <si>
    <t>-0,4606 to 2,151</t>
  </si>
  <si>
    <t>-0,2440 to 2,368</t>
  </si>
  <si>
    <t>-0,3704 to 2,242</t>
  </si>
  <si>
    <t>-0,7817 to 1,830</t>
  </si>
  <si>
    <t>-0,8782 to 1,734</t>
  </si>
  <si>
    <t>-1,004 to 1,608</t>
  </si>
  <si>
    <t>-1,146 to 1,466</t>
  </si>
  <si>
    <t>-1,127 to 1,485</t>
  </si>
  <si>
    <t>F (3, 4) = 23,14</t>
  </si>
  <si>
    <t>P=0,0055</t>
  </si>
  <si>
    <t>F (3, 4) = 97,08</t>
  </si>
  <si>
    <t>F (1, 4) = 0,6044</t>
  </si>
  <si>
    <t>P=0,4803</t>
  </si>
  <si>
    <t>F (4, 4) = 2,513</t>
  </si>
  <si>
    <t>P=0,1970</t>
  </si>
  <si>
    <t>Mean of siglec-1 NSC66 250um</t>
  </si>
  <si>
    <t>-0,05012 to 0,02819</t>
  </si>
  <si>
    <t>Control siglec-1 - siglec-1 NSC66 250um</t>
  </si>
  <si>
    <t>-0,3352 to -0,09176</t>
  </si>
  <si>
    <t>-0,04632 to 0,1971</t>
  </si>
  <si>
    <t>-0,07114 to 0,1723</t>
  </si>
  <si>
    <t>-0,07806 to 0,1654</t>
  </si>
  <si>
    <t>mDC smifh2</t>
  </si>
  <si>
    <t>96 , 229</t>
  </si>
  <si>
    <t>26,10, n=15</t>
  </si>
  <si>
    <t>275 , 253</t>
  </si>
  <si>
    <t>13,82, n=16</t>
  </si>
  <si>
    <t>average 12 cells analysed</t>
  </si>
  <si>
    <t>average 16 cells analysed</t>
  </si>
  <si>
    <t>Distance x axis</t>
  </si>
  <si>
    <t>Distance x axis x Treatment</t>
  </si>
  <si>
    <t>Subject x Distance x axis</t>
  </si>
  <si>
    <t>Subject x Treatment</t>
  </si>
  <si>
    <t>F (7, 7) = 5,294</t>
  </si>
  <si>
    <t>P=0,0215</t>
  </si>
  <si>
    <t>F (1, 1) = 244,6</t>
  </si>
  <si>
    <t>P=0,0407</t>
  </si>
  <si>
    <t>F (7, 7) = 0,9135</t>
  </si>
  <si>
    <t>P=0,5460</t>
  </si>
  <si>
    <t>0,1002 to 0,9683</t>
  </si>
  <si>
    <t>Number of rows (Distance x axis)</t>
  </si>
  <si>
    <t>-0,2295 to 2,837</t>
  </si>
  <si>
    <t>-0,7999 to 2,266</t>
  </si>
  <si>
    <t>-0,8589 to 2,207</t>
  </si>
  <si>
    <t>-0,9676 to 2,099</t>
  </si>
  <si>
    <t>-1,164 to 1,902</t>
  </si>
  <si>
    <t>-1,269 to 1,798</t>
  </si>
  <si>
    <t>-1,279 to 1,787</t>
  </si>
  <si>
    <t>-1,424 to 1,643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</si>
</sst>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/>
      <diagonal/>
    </border>
    <border>
      <left/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/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0" borderId="9" xfId="0" applyBorder="1"/>
    <xf numFmtId="0" fontId="0" fillId="0" borderId="8" xfId="0" applyBorder="1"/>
    <xf numFmtId="0" fontId="0" fillId="0" borderId="15" xfId="0" applyBorder="1"/>
    <xf numFmtId="0" fontId="0" fillId="3" borderId="7" xfId="0" applyFill="1" applyBorder="1"/>
    <xf numFmtId="0" fontId="0" fillId="0" borderId="14" xfId="0" applyBorder="1"/>
    <xf numFmtId="0" fontId="0" fillId="0" borderId="6" xfId="0" applyBorder="1"/>
    <xf numFmtId="0" fontId="0" fillId="0" borderId="25" xfId="0" applyBorder="1"/>
    <xf numFmtId="0" fontId="0" fillId="3" borderId="8" xfId="0" applyFill="1" applyBorder="1"/>
    <xf numFmtId="0" fontId="0" fillId="5" borderId="0" xfId="0" applyFill="1"/>
    <xf numFmtId="0" fontId="0" fillId="5" borderId="16" xfId="0" applyFill="1" applyBorder="1"/>
    <xf numFmtId="0" fontId="0" fillId="5" borderId="13" xfId="0" applyFill="1" applyBorder="1"/>
    <xf numFmtId="0" fontId="0" fillId="5" borderId="5" xfId="0" applyFill="1" applyBorder="1"/>
    <xf numFmtId="0" fontId="0" fillId="5" borderId="10" xfId="0" applyFill="1" applyBorder="1"/>
    <xf numFmtId="0" fontId="0" fillId="5" borderId="12" xfId="0" applyFill="1" applyBorder="1"/>
    <xf numFmtId="0" fontId="0" fillId="5" borderId="1" xfId="0" applyFill="1" applyBorder="1"/>
    <xf numFmtId="0" fontId="0" fillId="0" borderId="12" xfId="0" applyBorder="1"/>
    <xf numFmtId="0" fontId="0" fillId="5" borderId="23" xfId="0" applyFill="1" applyBorder="1"/>
    <xf numFmtId="0" fontId="0" fillId="5" borderId="21" xfId="0" applyFill="1" applyBorder="1"/>
    <xf numFmtId="0" fontId="0" fillId="5" borderId="9" xfId="0" applyFill="1" applyBorder="1"/>
    <xf numFmtId="0" fontId="0" fillId="5" borderId="8" xfId="0" applyFill="1" applyBorder="1"/>
    <xf numFmtId="0" fontId="0" fillId="2" borderId="17" xfId="0" applyFill="1" applyBorder="1"/>
    <xf numFmtId="0" fontId="0" fillId="2" borderId="22" xfId="0" applyFill="1" applyBorder="1"/>
    <xf numFmtId="0" fontId="0" fillId="0" borderId="26" xfId="0" applyBorder="1"/>
    <xf numFmtId="0" fontId="0" fillId="0" borderId="13" xfId="0" applyBorder="1"/>
    <xf numFmtId="0" fontId="0" fillId="5" borderId="11" xfId="0" applyFill="1" applyBorder="1"/>
    <xf numFmtId="0" fontId="0" fillId="5" borderId="18" xfId="0" applyFill="1" applyBorder="1"/>
    <xf numFmtId="0" fontId="0" fillId="5" borderId="20" xfId="0" applyFill="1" applyBorder="1"/>
    <xf numFmtId="0" fontId="0" fillId="2" borderId="8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D4DA4-5709-43B8-9718-4E0B323581FA}">
  <dimension ref="B1:H39"/>
  <sheetViews>
    <sheetView topLeftCell="B1" zoomScale="69" zoomScaleNormal="69" workbookViewId="0">
      <selection activeCell="B2" sqref="B2:H39"/>
    </sheetView>
  </sheetViews>
  <sheetFormatPr baseColWidth="10" defaultColWidth="8.83203125" defaultRowHeight="15" x14ac:dyDescent="0.2"/>
  <cols>
    <col min="2" max="2" width="32.5" customWidth="1"/>
    <col min="3" max="3" width="49" customWidth="1"/>
    <col min="4" max="4" width="35.1640625" customWidth="1"/>
    <col min="6" max="6" width="38.1640625" customWidth="1"/>
    <col min="7" max="7" width="38.83203125" customWidth="1"/>
    <col min="8" max="8" width="43.1640625" customWidth="1"/>
  </cols>
  <sheetData>
    <row r="1" spans="2:8" ht="16" thickBot="1" x14ac:dyDescent="0.25"/>
    <row r="2" spans="2:8" x14ac:dyDescent="0.2">
      <c r="B2" s="5" t="s">
        <v>3</v>
      </c>
      <c r="C2" s="22" t="s">
        <v>1</v>
      </c>
      <c r="D2" s="23" t="s">
        <v>2</v>
      </c>
      <c r="F2" s="5" t="s">
        <v>4</v>
      </c>
      <c r="G2" s="22" t="s">
        <v>1</v>
      </c>
      <c r="H2" s="23" t="s">
        <v>2</v>
      </c>
    </row>
    <row r="3" spans="2:8" x14ac:dyDescent="0.2">
      <c r="B3" s="3">
        <v>1</v>
      </c>
      <c r="C3" s="1">
        <v>20.76024</v>
      </c>
      <c r="D3" s="2">
        <v>26.960509999999999</v>
      </c>
      <c r="F3" s="3">
        <v>1</v>
      </c>
      <c r="G3" s="1">
        <v>19.962779999999999</v>
      </c>
      <c r="H3" s="2">
        <v>23.452929999999999</v>
      </c>
    </row>
    <row r="4" spans="2:8" x14ac:dyDescent="0.2">
      <c r="B4" s="3">
        <f>B3+1</f>
        <v>2</v>
      </c>
      <c r="C4" s="1">
        <v>17.526589999999999</v>
      </c>
      <c r="D4" s="2">
        <v>11.62387</v>
      </c>
      <c r="F4" s="3">
        <f>F3+1</f>
        <v>2</v>
      </c>
      <c r="G4" s="1">
        <v>23.645440000000001</v>
      </c>
      <c r="H4" s="2">
        <v>30.752880000000001</v>
      </c>
    </row>
    <row r="5" spans="2:8" x14ac:dyDescent="0.2">
      <c r="B5" s="3">
        <f t="shared" ref="B5:B16" si="0">B4+1</f>
        <v>3</v>
      </c>
      <c r="C5" s="1">
        <v>18.628740000000001</v>
      </c>
      <c r="D5" s="2">
        <v>31.799710000000001</v>
      </c>
      <c r="F5" s="3">
        <f t="shared" ref="F5:F12" si="1">F4+1</f>
        <v>3</v>
      </c>
      <c r="G5" s="1">
        <v>17.466470000000001</v>
      </c>
      <c r="H5" s="2">
        <v>27.95729</v>
      </c>
    </row>
    <row r="6" spans="2:8" x14ac:dyDescent="0.2">
      <c r="B6" s="3">
        <f t="shared" si="0"/>
        <v>4</v>
      </c>
      <c r="C6" s="1">
        <v>16.597290000000001</v>
      </c>
      <c r="D6" s="2">
        <v>20.304179999999999</v>
      </c>
      <c r="F6" s="3">
        <f t="shared" si="1"/>
        <v>4</v>
      </c>
      <c r="G6" s="1">
        <v>21.269749999999998</v>
      </c>
      <c r="H6" s="2">
        <v>22.04522</v>
      </c>
    </row>
    <row r="7" spans="2:8" x14ac:dyDescent="0.2">
      <c r="B7" s="3">
        <f t="shared" si="0"/>
        <v>5</v>
      </c>
      <c r="C7" s="1">
        <v>15.069430000000001</v>
      </c>
      <c r="D7" s="2">
        <v>24.09986</v>
      </c>
      <c r="F7" s="3">
        <f t="shared" si="1"/>
        <v>5</v>
      </c>
      <c r="G7" s="1">
        <v>16.540310000000002</v>
      </c>
      <c r="H7" s="2">
        <v>30.182379999999998</v>
      </c>
    </row>
    <row r="8" spans="2:8" x14ac:dyDescent="0.2">
      <c r="B8" s="3">
        <f t="shared" si="0"/>
        <v>6</v>
      </c>
      <c r="C8" s="1">
        <v>15.9605</v>
      </c>
      <c r="D8" s="2">
        <v>21.56034</v>
      </c>
      <c r="F8" s="3">
        <f t="shared" si="1"/>
        <v>6</v>
      </c>
      <c r="G8" s="1">
        <v>22.370709999999999</v>
      </c>
      <c r="H8" s="2">
        <v>23.60444</v>
      </c>
    </row>
    <row r="9" spans="2:8" x14ac:dyDescent="0.2">
      <c r="B9" s="3">
        <f t="shared" si="0"/>
        <v>7</v>
      </c>
      <c r="C9" s="1">
        <v>16.38992</v>
      </c>
      <c r="D9" s="2">
        <v>22.392849999999999</v>
      </c>
      <c r="F9" s="3">
        <f t="shared" si="1"/>
        <v>7</v>
      </c>
      <c r="G9" s="1">
        <v>26.956849999999999</v>
      </c>
      <c r="H9" s="2">
        <v>36.595399999999998</v>
      </c>
    </row>
    <row r="10" spans="2:8" x14ac:dyDescent="0.2">
      <c r="B10" s="3">
        <f t="shared" si="0"/>
        <v>8</v>
      </c>
      <c r="C10" s="1">
        <v>15.40043</v>
      </c>
      <c r="D10" s="2">
        <v>15.371460000000001</v>
      </c>
      <c r="F10" s="3">
        <f t="shared" si="1"/>
        <v>8</v>
      </c>
      <c r="G10" s="1">
        <v>17.246220000000001</v>
      </c>
      <c r="H10" s="2">
        <v>21.140360000000001</v>
      </c>
    </row>
    <row r="11" spans="2:8" x14ac:dyDescent="0.2">
      <c r="B11" s="3">
        <f t="shared" si="0"/>
        <v>9</v>
      </c>
      <c r="C11" s="1">
        <v>16.78173</v>
      </c>
      <c r="D11" s="2">
        <v>20.21575</v>
      </c>
      <c r="F11" s="3">
        <f t="shared" si="1"/>
        <v>9</v>
      </c>
      <c r="G11" s="1">
        <v>19.75637</v>
      </c>
      <c r="H11" s="2">
        <v>21.331980000000001</v>
      </c>
    </row>
    <row r="12" spans="2:8" x14ac:dyDescent="0.2">
      <c r="B12" s="3">
        <f t="shared" si="0"/>
        <v>10</v>
      </c>
      <c r="C12" s="1">
        <v>10.706519999999999</v>
      </c>
      <c r="D12" s="2"/>
      <c r="F12" s="3">
        <f t="shared" si="1"/>
        <v>10</v>
      </c>
      <c r="G12" s="1">
        <v>21.839680000000001</v>
      </c>
      <c r="H12" s="2">
        <v>22.825659999999999</v>
      </c>
    </row>
    <row r="13" spans="2:8" x14ac:dyDescent="0.2">
      <c r="B13" s="3">
        <f t="shared" si="0"/>
        <v>11</v>
      </c>
      <c r="C13" s="1">
        <v>11.06077</v>
      </c>
      <c r="D13" s="2"/>
      <c r="F13" s="3" t="s">
        <v>70</v>
      </c>
      <c r="G13" s="1">
        <f>AVERAGE(G3:G12)</f>
        <v>20.705458</v>
      </c>
      <c r="H13" s="2">
        <f>AVERAGE(H3:H12)</f>
        <v>25.988854000000003</v>
      </c>
    </row>
    <row r="14" spans="2:8" x14ac:dyDescent="0.2">
      <c r="B14" s="3">
        <f t="shared" si="0"/>
        <v>12</v>
      </c>
      <c r="C14" s="1">
        <v>15.78256</v>
      </c>
      <c r="D14" s="2"/>
      <c r="F14" s="3" t="s">
        <v>61</v>
      </c>
      <c r="G14" s="1">
        <f>_xlfn.STDEV.S(G3:G12)</f>
        <v>3.2207575478476866</v>
      </c>
      <c r="H14" s="2">
        <f>_xlfn.STDEV.S(H3:H12)</f>
        <v>5.1588534251780063</v>
      </c>
    </row>
    <row r="15" spans="2:8" x14ac:dyDescent="0.2">
      <c r="B15" s="3">
        <f t="shared" si="0"/>
        <v>13</v>
      </c>
      <c r="C15" s="1">
        <v>14.161160000000001</v>
      </c>
      <c r="D15" s="2"/>
      <c r="F15" s="15"/>
      <c r="G15" s="10"/>
      <c r="H15" s="12"/>
    </row>
    <row r="16" spans="2:8" x14ac:dyDescent="0.2">
      <c r="B16" s="3">
        <f t="shared" si="0"/>
        <v>14</v>
      </c>
      <c r="C16" s="1">
        <v>11.28059</v>
      </c>
      <c r="D16" s="2"/>
      <c r="F16" s="15"/>
      <c r="G16" s="10"/>
      <c r="H16" s="12"/>
    </row>
    <row r="17" spans="2:8" x14ac:dyDescent="0.2">
      <c r="B17" s="3" t="s">
        <v>70</v>
      </c>
      <c r="C17" s="1">
        <f>AVERAGE(C3:C16)</f>
        <v>15.436176428571427</v>
      </c>
      <c r="D17" s="2">
        <f>AVERAGE(D3:D16)</f>
        <v>21.592058888888889</v>
      </c>
      <c r="F17" s="15"/>
      <c r="G17" s="10"/>
      <c r="H17" s="12"/>
    </row>
    <row r="18" spans="2:8" x14ac:dyDescent="0.2">
      <c r="B18" s="3" t="s">
        <v>61</v>
      </c>
      <c r="C18" s="1">
        <f>_xlfn.STDEV.S(C3:C16)</f>
        <v>2.8811768996409737</v>
      </c>
      <c r="D18" s="2">
        <f>_xlfn.STDEV.S(D3:D16)</f>
        <v>5.9325505254284252</v>
      </c>
      <c r="F18" s="15"/>
      <c r="G18" s="10"/>
      <c r="H18" s="12"/>
    </row>
    <row r="19" spans="2:8" x14ac:dyDescent="0.2">
      <c r="B19" s="15"/>
      <c r="C19" s="10"/>
      <c r="D19" s="12"/>
      <c r="F19" s="15"/>
      <c r="G19" s="10"/>
      <c r="H19" s="12"/>
    </row>
    <row r="20" spans="2:8" x14ac:dyDescent="0.2">
      <c r="B20" s="29" t="s">
        <v>86</v>
      </c>
      <c r="C20" s="30"/>
      <c r="D20" s="12"/>
      <c r="F20" s="29" t="s">
        <v>86</v>
      </c>
      <c r="G20" s="30"/>
      <c r="H20" s="12"/>
    </row>
    <row r="21" spans="2:8" x14ac:dyDescent="0.2">
      <c r="B21" s="3"/>
      <c r="C21" s="1"/>
      <c r="D21" s="12"/>
      <c r="F21" s="3"/>
      <c r="G21" s="1"/>
      <c r="H21" s="12"/>
    </row>
    <row r="22" spans="2:8" x14ac:dyDescent="0.2">
      <c r="B22" s="3" t="s">
        <v>62</v>
      </c>
      <c r="C22" s="1" t="s">
        <v>129</v>
      </c>
      <c r="D22" s="12"/>
      <c r="F22" s="3" t="s">
        <v>62</v>
      </c>
      <c r="G22" s="1" t="s">
        <v>129</v>
      </c>
      <c r="H22" s="12"/>
    </row>
    <row r="23" spans="2:8" x14ac:dyDescent="0.2">
      <c r="B23" s="3" t="s">
        <v>63</v>
      </c>
      <c r="C23" s="1" t="s">
        <v>64</v>
      </c>
      <c r="D23" s="12"/>
      <c r="F23" s="3" t="s">
        <v>63</v>
      </c>
      <c r="G23" s="1" t="s">
        <v>64</v>
      </c>
      <c r="H23" s="12"/>
    </row>
    <row r="24" spans="2:8" x14ac:dyDescent="0.2">
      <c r="B24" s="3" t="s">
        <v>65</v>
      </c>
      <c r="C24" s="1" t="s">
        <v>130</v>
      </c>
      <c r="D24" s="12"/>
      <c r="F24" s="3" t="s">
        <v>65</v>
      </c>
      <c r="G24" s="1" t="s">
        <v>130</v>
      </c>
      <c r="H24" s="12"/>
    </row>
    <row r="25" spans="2:8" x14ac:dyDescent="0.2">
      <c r="B25" s="3"/>
      <c r="C25" s="1"/>
      <c r="D25" s="12"/>
      <c r="F25" s="3"/>
      <c r="G25" s="1"/>
      <c r="H25" s="12"/>
    </row>
    <row r="26" spans="2:8" x14ac:dyDescent="0.2">
      <c r="B26" s="3" t="s">
        <v>76</v>
      </c>
      <c r="C26" s="1"/>
      <c r="D26" s="12"/>
      <c r="F26" s="3" t="s">
        <v>76</v>
      </c>
      <c r="G26" s="1"/>
      <c r="H26" s="12"/>
    </row>
    <row r="27" spans="2:8" x14ac:dyDescent="0.2">
      <c r="B27" s="3" t="s">
        <v>13</v>
      </c>
      <c r="C27" s="1">
        <v>8.6E-3</v>
      </c>
      <c r="D27" s="12"/>
      <c r="F27" s="3" t="s">
        <v>13</v>
      </c>
      <c r="G27" s="1">
        <v>1.47E-2</v>
      </c>
      <c r="H27" s="12"/>
    </row>
    <row r="28" spans="2:8" x14ac:dyDescent="0.2">
      <c r="B28" s="3" t="s">
        <v>77</v>
      </c>
      <c r="C28" s="1" t="s">
        <v>78</v>
      </c>
      <c r="D28" s="12"/>
      <c r="F28" s="3" t="s">
        <v>77</v>
      </c>
      <c r="G28" s="1" t="s">
        <v>78</v>
      </c>
      <c r="H28" s="12"/>
    </row>
    <row r="29" spans="2:8" x14ac:dyDescent="0.2">
      <c r="B29" s="3" t="s">
        <v>14</v>
      </c>
      <c r="C29" s="1" t="s">
        <v>69</v>
      </c>
      <c r="D29" s="12"/>
      <c r="F29" s="3" t="s">
        <v>14</v>
      </c>
      <c r="G29" s="1" t="s">
        <v>46</v>
      </c>
      <c r="H29" s="12"/>
    </row>
    <row r="30" spans="2:8" x14ac:dyDescent="0.2">
      <c r="B30" s="3" t="s">
        <v>66</v>
      </c>
      <c r="C30" s="1" t="s">
        <v>9</v>
      </c>
      <c r="D30" s="12"/>
      <c r="F30" s="3" t="s">
        <v>66</v>
      </c>
      <c r="G30" s="1" t="s">
        <v>9</v>
      </c>
      <c r="H30" s="12"/>
    </row>
    <row r="31" spans="2:8" x14ac:dyDescent="0.2">
      <c r="B31" s="3" t="s">
        <v>67</v>
      </c>
      <c r="C31" s="1" t="s">
        <v>68</v>
      </c>
      <c r="D31" s="12"/>
      <c r="F31" s="3" t="s">
        <v>67</v>
      </c>
      <c r="G31" s="1" t="s">
        <v>68</v>
      </c>
      <c r="H31" s="12"/>
    </row>
    <row r="32" spans="2:8" x14ac:dyDescent="0.2">
      <c r="B32" s="3" t="s">
        <v>79</v>
      </c>
      <c r="C32" s="1" t="s">
        <v>131</v>
      </c>
      <c r="D32" s="12"/>
      <c r="F32" s="3" t="s">
        <v>79</v>
      </c>
      <c r="G32" s="1" t="s">
        <v>134</v>
      </c>
      <c r="H32" s="12"/>
    </row>
    <row r="33" spans="2:8" x14ac:dyDescent="0.2">
      <c r="B33" s="3" t="s">
        <v>80</v>
      </c>
      <c r="C33" s="1">
        <v>22</v>
      </c>
      <c r="D33" s="12"/>
      <c r="F33" s="3" t="s">
        <v>80</v>
      </c>
      <c r="G33" s="1">
        <v>18</v>
      </c>
      <c r="H33" s="12"/>
    </row>
    <row r="34" spans="2:8" x14ac:dyDescent="0.2">
      <c r="B34" s="3"/>
      <c r="C34" s="1"/>
      <c r="D34" s="12"/>
      <c r="F34" s="3"/>
      <c r="G34" s="1"/>
      <c r="H34" s="12"/>
    </row>
    <row r="35" spans="2:8" x14ac:dyDescent="0.2">
      <c r="B35" s="3" t="s">
        <v>81</v>
      </c>
      <c r="C35" s="1"/>
      <c r="D35" s="12"/>
      <c r="F35" s="3" t="s">
        <v>81</v>
      </c>
      <c r="G35" s="1"/>
      <c r="H35" s="12"/>
    </row>
    <row r="36" spans="2:8" x14ac:dyDescent="0.2">
      <c r="B36" s="3" t="s">
        <v>82</v>
      </c>
      <c r="C36" s="1" t="s">
        <v>132</v>
      </c>
      <c r="D36" s="12"/>
      <c r="F36" s="3" t="s">
        <v>82</v>
      </c>
      <c r="G36" s="1" t="s">
        <v>135</v>
      </c>
      <c r="H36" s="12"/>
    </row>
    <row r="37" spans="2:8" x14ac:dyDescent="0.2">
      <c r="B37" s="3" t="s">
        <v>83</v>
      </c>
      <c r="C37" s="1" t="s">
        <v>133</v>
      </c>
      <c r="D37" s="12"/>
      <c r="F37" s="3" t="s">
        <v>83</v>
      </c>
      <c r="G37" s="1" t="s">
        <v>136</v>
      </c>
      <c r="H37" s="12"/>
    </row>
    <row r="38" spans="2:8" x14ac:dyDescent="0.2">
      <c r="B38" s="3" t="s">
        <v>84</v>
      </c>
      <c r="C38" s="1">
        <v>5.6890000000000001</v>
      </c>
      <c r="D38" s="12"/>
      <c r="F38" s="3" t="s">
        <v>84</v>
      </c>
      <c r="G38" s="1">
        <v>2.9119999999999999</v>
      </c>
      <c r="H38" s="12"/>
    </row>
    <row r="39" spans="2:8" ht="16" thickBot="1" x14ac:dyDescent="0.25">
      <c r="B39" s="6" t="s">
        <v>85</v>
      </c>
      <c r="C39" s="4">
        <v>5.899</v>
      </c>
      <c r="D39" s="11"/>
      <c r="F39" s="6" t="s">
        <v>85</v>
      </c>
      <c r="G39" s="4">
        <v>4.4450000000000003</v>
      </c>
      <c r="H39" s="11"/>
    </row>
  </sheetData>
  <mergeCells count="2">
    <mergeCell ref="B20:C20"/>
    <mergeCell ref="F20:G20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7355B-23DA-4C32-9C72-576442D2A103}">
  <dimension ref="B1:J71"/>
  <sheetViews>
    <sheetView topLeftCell="C1" zoomScale="72" zoomScaleNormal="72" workbookViewId="0">
      <selection activeCell="F52" sqref="F52"/>
    </sheetView>
  </sheetViews>
  <sheetFormatPr baseColWidth="10" defaultColWidth="8.83203125" defaultRowHeight="15" x14ac:dyDescent="0.2"/>
  <cols>
    <col min="2" max="2" width="29.6640625" customWidth="1"/>
    <col min="3" max="3" width="87.83203125" customWidth="1"/>
    <col min="4" max="4" width="74.1640625" customWidth="1"/>
    <col min="5" max="5" width="36.33203125" customWidth="1"/>
    <col min="6" max="6" width="51.1640625" customWidth="1"/>
    <col min="7" max="7" width="23.1640625" customWidth="1"/>
  </cols>
  <sheetData>
    <row r="1" spans="2:10" ht="16" thickBot="1" x14ac:dyDescent="0.25"/>
    <row r="2" spans="2:10" x14ac:dyDescent="0.2">
      <c r="B2" s="5"/>
      <c r="C2" s="34" t="s">
        <v>201</v>
      </c>
      <c r="D2" s="34"/>
      <c r="E2" s="34"/>
      <c r="F2" s="34"/>
      <c r="G2" s="18"/>
      <c r="H2" s="18"/>
      <c r="I2" s="18"/>
      <c r="J2" s="19"/>
    </row>
    <row r="3" spans="2:10" x14ac:dyDescent="0.2">
      <c r="B3" s="3" t="s">
        <v>0</v>
      </c>
      <c r="C3" s="1" t="s">
        <v>3</v>
      </c>
      <c r="D3" s="1" t="s">
        <v>4</v>
      </c>
      <c r="E3" s="1" t="s">
        <v>70</v>
      </c>
      <c r="F3" s="1" t="s">
        <v>71</v>
      </c>
      <c r="G3" s="10"/>
      <c r="H3" s="10"/>
      <c r="I3" s="10"/>
      <c r="J3" s="12"/>
    </row>
    <row r="4" spans="2:10" x14ac:dyDescent="0.2">
      <c r="B4" s="3">
        <v>1</v>
      </c>
      <c r="C4" s="1">
        <v>0.33506900000000001</v>
      </c>
      <c r="D4" s="1">
        <v>0.40892800000000001</v>
      </c>
      <c r="E4" s="1">
        <f>AVERAGE(C4:D4)</f>
        <v>0.37199850000000001</v>
      </c>
      <c r="F4" s="1">
        <f>_xlfn.STDEV.S(C4:D4)/4^0.5</f>
        <v>2.6113099875828612E-2</v>
      </c>
      <c r="G4" s="10"/>
      <c r="H4" s="10"/>
      <c r="I4" s="10"/>
      <c r="J4" s="12"/>
    </row>
    <row r="5" spans="2:10" x14ac:dyDescent="0.2">
      <c r="B5" s="3">
        <v>2</v>
      </c>
      <c r="C5" s="1">
        <v>0.39065899999999998</v>
      </c>
      <c r="D5" s="1">
        <v>0.43787805000000002</v>
      </c>
      <c r="E5" s="1">
        <f t="shared" ref="E5:E7" si="0">AVERAGE(C5:D5)</f>
        <v>0.414268525</v>
      </c>
      <c r="F5" s="1">
        <f t="shared" ref="F5:F7" si="1">_xlfn.STDEV.S(C5:D5)/4^0.5</f>
        <v>1.6694455228093336E-2</v>
      </c>
      <c r="G5" s="10"/>
      <c r="H5" s="10"/>
      <c r="I5" s="10"/>
      <c r="J5" s="12"/>
    </row>
    <row r="6" spans="2:10" x14ac:dyDescent="0.2">
      <c r="B6" s="3">
        <v>3</v>
      </c>
      <c r="C6" s="1">
        <v>0.13119900000000001</v>
      </c>
      <c r="D6" s="1">
        <v>2.1641911E-2</v>
      </c>
      <c r="E6" s="1">
        <f t="shared" si="0"/>
        <v>7.6420455500000012E-2</v>
      </c>
      <c r="F6" s="1">
        <f t="shared" si="1"/>
        <v>3.8734280279479054E-2</v>
      </c>
      <c r="G6" s="10"/>
      <c r="H6" s="10"/>
      <c r="I6" s="10"/>
      <c r="J6" s="12"/>
    </row>
    <row r="7" spans="2:10" x14ac:dyDescent="0.2">
      <c r="B7" s="3">
        <v>4</v>
      </c>
      <c r="C7" s="1">
        <v>8.0384999999999998E-2</v>
      </c>
      <c r="D7" s="1">
        <v>7.3100999999999999E-2</v>
      </c>
      <c r="E7" s="1">
        <f t="shared" si="0"/>
        <v>7.6743000000000006E-2</v>
      </c>
      <c r="F7" s="1">
        <f t="shared" si="1"/>
        <v>2.5752828970814056E-3</v>
      </c>
      <c r="G7" s="10"/>
      <c r="H7" s="10"/>
      <c r="I7" s="10"/>
      <c r="J7" s="12"/>
    </row>
    <row r="8" spans="2:10" x14ac:dyDescent="0.2">
      <c r="B8" s="3" t="s">
        <v>5</v>
      </c>
      <c r="C8" s="1" t="s">
        <v>128</v>
      </c>
      <c r="D8" s="1" t="s">
        <v>128</v>
      </c>
      <c r="E8" s="1"/>
      <c r="F8" s="1"/>
      <c r="G8" s="10"/>
      <c r="H8" s="10"/>
      <c r="I8" s="10"/>
      <c r="J8" s="12"/>
    </row>
    <row r="9" spans="2:10" x14ac:dyDescent="0.2">
      <c r="B9" s="15"/>
      <c r="C9" s="10"/>
      <c r="D9" s="10"/>
      <c r="E9" s="10"/>
      <c r="F9" s="10"/>
      <c r="G9" s="10"/>
      <c r="H9" s="10"/>
      <c r="I9" s="10"/>
      <c r="J9" s="12"/>
    </row>
    <row r="10" spans="2:10" x14ac:dyDescent="0.2">
      <c r="B10" s="9"/>
      <c r="C10" s="41" t="s">
        <v>214</v>
      </c>
      <c r="D10" s="32"/>
      <c r="E10" s="32"/>
      <c r="F10" s="33"/>
      <c r="G10" s="10"/>
      <c r="H10" s="10"/>
      <c r="I10" s="10"/>
      <c r="J10" s="12"/>
    </row>
    <row r="11" spans="2:10" x14ac:dyDescent="0.2">
      <c r="B11" s="3" t="s">
        <v>0</v>
      </c>
      <c r="C11" s="1" t="s">
        <v>3</v>
      </c>
      <c r="D11" s="1" t="s">
        <v>4</v>
      </c>
      <c r="E11" s="1" t="s">
        <v>70</v>
      </c>
      <c r="F11" s="1" t="s">
        <v>71</v>
      </c>
      <c r="G11" s="10"/>
      <c r="H11" s="10"/>
      <c r="I11" s="10"/>
      <c r="J11" s="12"/>
    </row>
    <row r="12" spans="2:10" x14ac:dyDescent="0.2">
      <c r="B12" s="3">
        <v>1</v>
      </c>
      <c r="C12" s="1">
        <v>0.59004800000000002</v>
      </c>
      <c r="D12" s="1">
        <v>0.58087900000000003</v>
      </c>
      <c r="E12" s="1">
        <f>AVERAGE(C12:D12)</f>
        <v>0.58546350000000003</v>
      </c>
      <c r="F12" s="1">
        <f>_xlfn.STDEV.S(C12:D12)/2^0.5</f>
        <v>4.5844999999999905E-3</v>
      </c>
      <c r="G12" s="10"/>
      <c r="H12" s="10"/>
      <c r="I12" s="10"/>
      <c r="J12" s="12"/>
    </row>
    <row r="13" spans="2:10" x14ac:dyDescent="0.2">
      <c r="B13" s="3">
        <v>2</v>
      </c>
      <c r="C13" s="1">
        <v>0.32663799999999998</v>
      </c>
      <c r="D13" s="1">
        <v>0.35112271</v>
      </c>
      <c r="E13" s="1">
        <f t="shared" ref="E13:E15" si="2">AVERAGE(C13:D13)</f>
        <v>0.33888035500000002</v>
      </c>
      <c r="F13" s="1">
        <f t="shared" ref="F13:F15" si="3">_xlfn.STDEV.S(C13:D13)/2^0.5</f>
        <v>1.2242355000000009E-2</v>
      </c>
      <c r="G13" s="10"/>
      <c r="H13" s="10"/>
      <c r="I13" s="10"/>
      <c r="J13" s="12"/>
    </row>
    <row r="14" spans="2:10" x14ac:dyDescent="0.2">
      <c r="B14" s="3">
        <v>3</v>
      </c>
      <c r="C14" s="1">
        <v>4.6196000000000001E-2</v>
      </c>
      <c r="D14" s="1">
        <v>5.5080900000000002E-3</v>
      </c>
      <c r="E14" s="1">
        <f t="shared" si="2"/>
        <v>2.5852045000000001E-2</v>
      </c>
      <c r="F14" s="1">
        <f t="shared" si="3"/>
        <v>2.0343954999999997E-2</v>
      </c>
      <c r="G14" s="10"/>
      <c r="H14" s="10"/>
      <c r="I14" s="10"/>
      <c r="J14" s="12"/>
    </row>
    <row r="15" spans="2:10" x14ac:dyDescent="0.2">
      <c r="B15" s="3">
        <v>4</v>
      </c>
      <c r="C15" s="1">
        <v>2.4718E-2</v>
      </c>
      <c r="D15" s="1">
        <v>4.1467999999999998E-2</v>
      </c>
      <c r="E15" s="1">
        <f t="shared" si="2"/>
        <v>3.3092999999999997E-2</v>
      </c>
      <c r="F15" s="1">
        <f t="shared" si="3"/>
        <v>8.3750000000000057E-3</v>
      </c>
      <c r="G15" s="10"/>
      <c r="H15" s="10"/>
      <c r="I15" s="10"/>
      <c r="J15" s="12"/>
    </row>
    <row r="16" spans="2:10" x14ac:dyDescent="0.2">
      <c r="B16" s="3" t="s">
        <v>5</v>
      </c>
      <c r="C16" s="1" t="s">
        <v>57</v>
      </c>
      <c r="D16" s="1" t="s">
        <v>128</v>
      </c>
      <c r="E16" s="1"/>
      <c r="F16" s="1"/>
      <c r="G16" s="10"/>
      <c r="H16" s="10"/>
      <c r="I16" s="10"/>
      <c r="J16" s="12"/>
    </row>
    <row r="17" spans="2:10" x14ac:dyDescent="0.2">
      <c r="B17" s="15"/>
      <c r="C17" s="10"/>
      <c r="D17" s="10"/>
      <c r="E17" s="10"/>
      <c r="F17" s="10"/>
      <c r="G17" s="10"/>
      <c r="H17" s="10"/>
      <c r="I17" s="10"/>
      <c r="J17" s="12"/>
    </row>
    <row r="18" spans="2:10" x14ac:dyDescent="0.2">
      <c r="B18" s="31" t="s">
        <v>97</v>
      </c>
      <c r="C18" s="32"/>
      <c r="D18" s="32"/>
      <c r="E18" s="32"/>
      <c r="F18" s="32"/>
      <c r="G18" s="33"/>
      <c r="H18" s="10"/>
      <c r="I18" s="10"/>
      <c r="J18" s="12"/>
    </row>
    <row r="19" spans="2:10" x14ac:dyDescent="0.2">
      <c r="B19" s="3"/>
      <c r="C19" s="1"/>
      <c r="D19" s="1"/>
      <c r="E19" s="1"/>
      <c r="F19" s="1"/>
      <c r="G19" s="1"/>
      <c r="H19" s="10"/>
      <c r="I19" s="10"/>
      <c r="J19" s="12"/>
    </row>
    <row r="20" spans="2:10" x14ac:dyDescent="0.2">
      <c r="B20" s="3" t="s">
        <v>6</v>
      </c>
      <c r="C20" s="1" t="s">
        <v>7</v>
      </c>
      <c r="D20" s="1"/>
      <c r="E20" s="1"/>
      <c r="F20" s="1"/>
      <c r="G20" s="1"/>
      <c r="H20" s="10"/>
      <c r="I20" s="10"/>
      <c r="J20" s="12"/>
    </row>
    <row r="21" spans="2:10" x14ac:dyDescent="0.2">
      <c r="B21" s="3" t="s">
        <v>8</v>
      </c>
      <c r="C21" s="1" t="s">
        <v>9</v>
      </c>
      <c r="D21" s="1"/>
      <c r="E21" s="1"/>
      <c r="F21" s="1"/>
      <c r="G21" s="1"/>
      <c r="H21" s="10"/>
      <c r="I21" s="10"/>
      <c r="J21" s="12"/>
    </row>
    <row r="22" spans="2:10" x14ac:dyDescent="0.2">
      <c r="B22" s="3" t="s">
        <v>10</v>
      </c>
      <c r="C22" s="1">
        <v>0.05</v>
      </c>
      <c r="D22" s="1"/>
      <c r="E22" s="1"/>
      <c r="F22" s="1"/>
      <c r="G22" s="1"/>
      <c r="H22" s="10"/>
      <c r="I22" s="10"/>
      <c r="J22" s="12"/>
    </row>
    <row r="23" spans="2:10" x14ac:dyDescent="0.2">
      <c r="B23" s="3"/>
      <c r="C23" s="1"/>
      <c r="D23" s="1"/>
      <c r="E23" s="1"/>
      <c r="F23" s="1"/>
      <c r="G23" s="1"/>
      <c r="H23" s="10"/>
      <c r="I23" s="10"/>
      <c r="J23" s="12"/>
    </row>
    <row r="24" spans="2:10" x14ac:dyDescent="0.2">
      <c r="B24" s="3" t="s">
        <v>11</v>
      </c>
      <c r="C24" s="1" t="s">
        <v>12</v>
      </c>
      <c r="D24" s="1" t="s">
        <v>13</v>
      </c>
      <c r="E24" s="1" t="s">
        <v>14</v>
      </c>
      <c r="F24" s="1" t="s">
        <v>15</v>
      </c>
      <c r="G24" s="1"/>
      <c r="H24" s="10"/>
      <c r="I24" s="10"/>
      <c r="J24" s="12"/>
    </row>
    <row r="25" spans="2:10" x14ac:dyDescent="0.2">
      <c r="B25" s="3" t="s">
        <v>90</v>
      </c>
      <c r="C25" s="1">
        <v>8.5079999999999991</v>
      </c>
      <c r="D25" s="1">
        <v>5.4999999999999997E-3</v>
      </c>
      <c r="E25" s="1" t="s">
        <v>69</v>
      </c>
      <c r="F25" s="1" t="s">
        <v>9</v>
      </c>
      <c r="G25" s="1"/>
      <c r="H25" s="10"/>
      <c r="I25" s="10"/>
      <c r="J25" s="12"/>
    </row>
    <row r="26" spans="2:10" x14ac:dyDescent="0.2">
      <c r="B26" s="3" t="s">
        <v>91</v>
      </c>
      <c r="C26" s="1">
        <v>89.7</v>
      </c>
      <c r="D26" s="1">
        <v>2.9999999999999997E-4</v>
      </c>
      <c r="E26" s="1" t="s">
        <v>16</v>
      </c>
      <c r="F26" s="1" t="s">
        <v>9</v>
      </c>
      <c r="G26" s="1"/>
      <c r="H26" s="10"/>
      <c r="I26" s="10"/>
      <c r="J26" s="12"/>
    </row>
    <row r="27" spans="2:10" x14ac:dyDescent="0.2">
      <c r="B27" s="3" t="s">
        <v>92</v>
      </c>
      <c r="C27" s="1">
        <v>7.4079999999999993E-2</v>
      </c>
      <c r="D27" s="1">
        <v>0.4803</v>
      </c>
      <c r="E27" s="1" t="s">
        <v>19</v>
      </c>
      <c r="F27" s="1" t="s">
        <v>20</v>
      </c>
      <c r="G27" s="1"/>
      <c r="H27" s="10"/>
      <c r="I27" s="10"/>
      <c r="J27" s="12"/>
    </row>
    <row r="28" spans="2:10" x14ac:dyDescent="0.2">
      <c r="B28" s="3" t="s">
        <v>21</v>
      </c>
      <c r="C28" s="1">
        <v>1.232</v>
      </c>
      <c r="D28" s="1">
        <v>0.19700000000000001</v>
      </c>
      <c r="E28" s="1" t="s">
        <v>19</v>
      </c>
      <c r="F28" s="1" t="s">
        <v>20</v>
      </c>
      <c r="G28" s="1"/>
      <c r="H28" s="10"/>
      <c r="I28" s="10"/>
      <c r="J28" s="12"/>
    </row>
    <row r="29" spans="2:10" x14ac:dyDescent="0.2">
      <c r="B29" s="3"/>
      <c r="C29" s="1"/>
      <c r="D29" s="1"/>
      <c r="E29" s="1"/>
      <c r="F29" s="1"/>
      <c r="G29" s="1"/>
      <c r="H29" s="10"/>
      <c r="I29" s="10"/>
      <c r="J29" s="12"/>
    </row>
    <row r="30" spans="2:10" x14ac:dyDescent="0.2">
      <c r="B30" s="3" t="s">
        <v>22</v>
      </c>
      <c r="C30" s="1" t="s">
        <v>23</v>
      </c>
      <c r="D30" s="1" t="s">
        <v>24</v>
      </c>
      <c r="E30" s="1" t="s">
        <v>25</v>
      </c>
      <c r="F30" s="1" t="s">
        <v>26</v>
      </c>
      <c r="G30" s="1" t="s">
        <v>13</v>
      </c>
      <c r="H30" s="10"/>
      <c r="I30" s="10"/>
      <c r="J30" s="12"/>
    </row>
    <row r="31" spans="2:10" x14ac:dyDescent="0.2">
      <c r="B31" s="3" t="s">
        <v>90</v>
      </c>
      <c r="C31" s="1">
        <v>5.5230000000000001E-2</v>
      </c>
      <c r="D31" s="1">
        <v>3</v>
      </c>
      <c r="E31" s="1">
        <v>1.8409999999999999E-2</v>
      </c>
      <c r="F31" s="1" t="s">
        <v>246</v>
      </c>
      <c r="G31" s="1" t="s">
        <v>247</v>
      </c>
      <c r="H31" s="10"/>
      <c r="I31" s="10"/>
      <c r="J31" s="12"/>
    </row>
    <row r="32" spans="2:10" x14ac:dyDescent="0.2">
      <c r="B32" s="3" t="s">
        <v>91</v>
      </c>
      <c r="C32" s="1">
        <v>0.58230000000000004</v>
      </c>
      <c r="D32" s="1">
        <v>3</v>
      </c>
      <c r="E32" s="1">
        <v>0.19409999999999999</v>
      </c>
      <c r="F32" s="1" t="s">
        <v>248</v>
      </c>
      <c r="G32" s="1" t="s">
        <v>127</v>
      </c>
      <c r="H32" s="10"/>
      <c r="I32" s="10"/>
      <c r="J32" s="12"/>
    </row>
    <row r="33" spans="2:10" x14ac:dyDescent="0.2">
      <c r="B33" s="3" t="s">
        <v>92</v>
      </c>
      <c r="C33" s="1">
        <v>4.8089999999999998E-4</v>
      </c>
      <c r="D33" s="1">
        <v>1</v>
      </c>
      <c r="E33" s="1">
        <v>4.8089999999999998E-4</v>
      </c>
      <c r="F33" s="1" t="s">
        <v>249</v>
      </c>
      <c r="G33" s="1" t="s">
        <v>250</v>
      </c>
      <c r="H33" s="10"/>
      <c r="I33" s="10"/>
      <c r="J33" s="12"/>
    </row>
    <row r="34" spans="2:10" x14ac:dyDescent="0.2">
      <c r="B34" s="3" t="s">
        <v>21</v>
      </c>
      <c r="C34" s="1">
        <v>7.9970000000000006E-3</v>
      </c>
      <c r="D34" s="1">
        <v>4</v>
      </c>
      <c r="E34" s="1">
        <v>1.9989999999999999E-3</v>
      </c>
      <c r="F34" s="1" t="s">
        <v>251</v>
      </c>
      <c r="G34" s="1" t="s">
        <v>252</v>
      </c>
      <c r="H34" s="10"/>
      <c r="I34" s="10"/>
      <c r="J34" s="12"/>
    </row>
    <row r="35" spans="2:10" x14ac:dyDescent="0.2">
      <c r="B35" s="3" t="s">
        <v>28</v>
      </c>
      <c r="C35" s="1">
        <v>3.1830000000000001E-3</v>
      </c>
      <c r="D35" s="1">
        <v>4</v>
      </c>
      <c r="E35" s="1">
        <v>7.9569999999999999E-4</v>
      </c>
      <c r="F35" s="1"/>
      <c r="G35" s="1"/>
      <c r="H35" s="10"/>
      <c r="I35" s="10"/>
      <c r="J35" s="12"/>
    </row>
    <row r="36" spans="2:10" x14ac:dyDescent="0.2">
      <c r="B36" s="3"/>
      <c r="C36" s="1"/>
      <c r="D36" s="1"/>
      <c r="E36" s="1"/>
      <c r="F36" s="1"/>
      <c r="G36" s="1"/>
      <c r="H36" s="10"/>
      <c r="I36" s="10"/>
      <c r="J36" s="12"/>
    </row>
    <row r="37" spans="2:10" x14ac:dyDescent="0.2">
      <c r="B37" s="3" t="s">
        <v>29</v>
      </c>
      <c r="C37" s="1"/>
      <c r="D37" s="1"/>
      <c r="E37" s="1"/>
      <c r="F37" s="1"/>
      <c r="G37" s="1"/>
      <c r="H37" s="10"/>
      <c r="I37" s="10"/>
      <c r="J37" s="12"/>
    </row>
    <row r="38" spans="2:10" x14ac:dyDescent="0.2">
      <c r="B38" s="3" t="s">
        <v>114</v>
      </c>
      <c r="C38" s="1">
        <v>0.2349</v>
      </c>
      <c r="D38" s="1"/>
      <c r="E38" s="1"/>
      <c r="F38" s="1"/>
      <c r="G38" s="1"/>
      <c r="H38" s="10"/>
      <c r="I38" s="10"/>
      <c r="J38" s="12"/>
    </row>
    <row r="39" spans="2:10" x14ac:dyDescent="0.2">
      <c r="B39" s="3" t="s">
        <v>253</v>
      </c>
      <c r="C39" s="1">
        <v>0.24579999999999999</v>
      </c>
      <c r="D39" s="1"/>
      <c r="E39" s="1"/>
      <c r="F39" s="1"/>
      <c r="G39" s="1"/>
      <c r="H39" s="10"/>
      <c r="I39" s="10"/>
      <c r="J39" s="12"/>
    </row>
    <row r="40" spans="2:10" x14ac:dyDescent="0.2">
      <c r="B40" s="3" t="s">
        <v>30</v>
      </c>
      <c r="C40" s="1">
        <v>-1.0959999999999999E-2</v>
      </c>
      <c r="D40" s="1"/>
      <c r="E40" s="1"/>
      <c r="F40" s="1"/>
      <c r="G40" s="1"/>
      <c r="H40" s="10"/>
      <c r="I40" s="10"/>
      <c r="J40" s="12"/>
    </row>
    <row r="41" spans="2:10" x14ac:dyDescent="0.2">
      <c r="B41" s="3" t="s">
        <v>31</v>
      </c>
      <c r="C41" s="1">
        <v>1.41E-2</v>
      </c>
      <c r="D41" s="1"/>
      <c r="E41" s="1"/>
      <c r="F41" s="1"/>
      <c r="G41" s="1"/>
      <c r="H41" s="10"/>
      <c r="I41" s="10"/>
      <c r="J41" s="12"/>
    </row>
    <row r="42" spans="2:10" x14ac:dyDescent="0.2">
      <c r="B42" s="3" t="s">
        <v>32</v>
      </c>
      <c r="C42" s="1" t="s">
        <v>254</v>
      </c>
      <c r="D42" s="1"/>
      <c r="E42" s="1"/>
      <c r="F42" s="1"/>
      <c r="G42" s="1"/>
      <c r="H42" s="10"/>
      <c r="I42" s="10"/>
      <c r="J42" s="12"/>
    </row>
    <row r="43" spans="2:10" x14ac:dyDescent="0.2">
      <c r="B43" s="3"/>
      <c r="C43" s="1"/>
      <c r="D43" s="1"/>
      <c r="E43" s="1"/>
      <c r="F43" s="1"/>
      <c r="G43" s="1"/>
      <c r="H43" s="10"/>
      <c r="I43" s="10"/>
      <c r="J43" s="12"/>
    </row>
    <row r="44" spans="2:10" x14ac:dyDescent="0.2">
      <c r="B44" s="3" t="s">
        <v>33</v>
      </c>
      <c r="C44" s="1"/>
      <c r="D44" s="1"/>
      <c r="E44" s="1"/>
      <c r="F44" s="1"/>
      <c r="G44" s="1"/>
      <c r="H44" s="10"/>
      <c r="I44" s="10"/>
      <c r="J44" s="12"/>
    </row>
    <row r="45" spans="2:10" x14ac:dyDescent="0.2">
      <c r="B45" s="21" t="s">
        <v>95</v>
      </c>
      <c r="C45" s="16">
        <v>2</v>
      </c>
      <c r="D45" s="16"/>
      <c r="E45" s="16"/>
      <c r="F45" s="16"/>
      <c r="G45" s="16"/>
      <c r="H45" s="10"/>
      <c r="I45" s="10"/>
      <c r="J45" s="12"/>
    </row>
    <row r="46" spans="2:10" x14ac:dyDescent="0.2">
      <c r="B46" s="3" t="s">
        <v>96</v>
      </c>
      <c r="C46" s="1">
        <v>4</v>
      </c>
      <c r="D46" s="1"/>
      <c r="E46" s="1"/>
      <c r="F46" s="1"/>
      <c r="G46" s="1"/>
      <c r="H46" s="10"/>
      <c r="I46" s="10"/>
      <c r="J46" s="12"/>
    </row>
    <row r="47" spans="2:10" x14ac:dyDescent="0.2">
      <c r="B47" s="3" t="s">
        <v>34</v>
      </c>
      <c r="C47" s="1">
        <v>8</v>
      </c>
      <c r="D47" s="1"/>
      <c r="E47" s="1"/>
      <c r="F47" s="1"/>
      <c r="G47" s="1"/>
      <c r="H47" s="10"/>
      <c r="I47" s="10"/>
      <c r="J47" s="12"/>
    </row>
    <row r="48" spans="2:10" x14ac:dyDescent="0.2">
      <c r="B48" s="3" t="s">
        <v>35</v>
      </c>
      <c r="C48" s="1">
        <v>0</v>
      </c>
      <c r="D48" s="1"/>
      <c r="E48" s="1"/>
      <c r="F48" s="1"/>
      <c r="G48" s="1"/>
      <c r="H48" s="10"/>
      <c r="I48" s="10"/>
      <c r="J48" s="12"/>
    </row>
    <row r="49" spans="2:10" x14ac:dyDescent="0.2">
      <c r="B49" s="15"/>
      <c r="C49" s="10"/>
      <c r="D49" s="10"/>
      <c r="E49" s="10"/>
      <c r="F49" s="10"/>
      <c r="G49" s="10"/>
      <c r="H49" s="10"/>
      <c r="I49" s="10"/>
      <c r="J49" s="12"/>
    </row>
    <row r="50" spans="2:10" x14ac:dyDescent="0.2">
      <c r="B50" s="31" t="s">
        <v>111</v>
      </c>
      <c r="C50" s="32"/>
      <c r="D50" s="32"/>
      <c r="E50" s="32"/>
      <c r="F50" s="32"/>
      <c r="G50" s="32"/>
      <c r="H50" s="32"/>
      <c r="I50" s="32"/>
      <c r="J50" s="40"/>
    </row>
    <row r="51" spans="2:10" x14ac:dyDescent="0.2">
      <c r="B51" s="3"/>
      <c r="C51" s="1"/>
      <c r="D51" s="1"/>
      <c r="E51" s="1"/>
      <c r="F51" s="1"/>
      <c r="G51" s="1"/>
      <c r="H51" s="1"/>
      <c r="I51" s="1"/>
      <c r="J51" s="2"/>
    </row>
    <row r="52" spans="2:10" x14ac:dyDescent="0.2">
      <c r="B52" s="3" t="s">
        <v>36</v>
      </c>
      <c r="C52" s="1">
        <v>1</v>
      </c>
      <c r="D52" s="1"/>
      <c r="E52" s="1"/>
      <c r="F52" s="1"/>
      <c r="G52" s="1"/>
      <c r="H52" s="1"/>
      <c r="I52" s="1"/>
      <c r="J52" s="2"/>
    </row>
    <row r="53" spans="2:10" x14ac:dyDescent="0.2">
      <c r="B53" s="3" t="s">
        <v>37</v>
      </c>
      <c r="C53" s="1">
        <v>4</v>
      </c>
      <c r="D53" s="1"/>
      <c r="E53" s="1"/>
      <c r="F53" s="1"/>
      <c r="G53" s="1"/>
      <c r="H53" s="1"/>
      <c r="I53" s="1"/>
      <c r="J53" s="2"/>
    </row>
    <row r="54" spans="2:10" x14ac:dyDescent="0.2">
      <c r="B54" s="3" t="s">
        <v>10</v>
      </c>
      <c r="C54" s="1">
        <v>0.05</v>
      </c>
      <c r="D54" s="1"/>
      <c r="E54" s="1"/>
      <c r="F54" s="1"/>
      <c r="G54" s="1"/>
      <c r="H54" s="1"/>
      <c r="I54" s="1"/>
      <c r="J54" s="2"/>
    </row>
    <row r="55" spans="2:10" x14ac:dyDescent="0.2">
      <c r="B55" s="3"/>
      <c r="C55" s="1"/>
      <c r="D55" s="1"/>
      <c r="E55" s="1"/>
      <c r="F55" s="1"/>
      <c r="G55" s="1"/>
      <c r="H55" s="1"/>
      <c r="I55" s="1"/>
      <c r="J55" s="2"/>
    </row>
    <row r="56" spans="2:10" x14ac:dyDescent="0.2">
      <c r="B56" s="3" t="s">
        <v>38</v>
      </c>
      <c r="C56" s="1" t="s">
        <v>39</v>
      </c>
      <c r="D56" s="1" t="s">
        <v>40</v>
      </c>
      <c r="E56" s="1" t="s">
        <v>41</v>
      </c>
      <c r="F56" s="1" t="s">
        <v>42</v>
      </c>
      <c r="G56" s="1" t="s">
        <v>43</v>
      </c>
      <c r="H56" s="1"/>
      <c r="I56" s="1"/>
      <c r="J56" s="2"/>
    </row>
    <row r="57" spans="2:10" x14ac:dyDescent="0.2">
      <c r="B57" s="3"/>
      <c r="C57" s="1"/>
      <c r="D57" s="1"/>
      <c r="E57" s="1"/>
      <c r="F57" s="1"/>
      <c r="G57" s="1"/>
      <c r="H57" s="1"/>
      <c r="I57" s="1"/>
      <c r="J57" s="2"/>
    </row>
    <row r="58" spans="2:10" x14ac:dyDescent="0.2">
      <c r="B58" s="3" t="s">
        <v>255</v>
      </c>
      <c r="C58" s="1"/>
      <c r="D58" s="1"/>
      <c r="E58" s="1"/>
      <c r="F58" s="1"/>
      <c r="G58" s="1"/>
      <c r="H58" s="1"/>
      <c r="I58" s="1"/>
      <c r="J58" s="2"/>
    </row>
    <row r="59" spans="2:10" x14ac:dyDescent="0.2">
      <c r="B59" s="3" t="s">
        <v>44</v>
      </c>
      <c r="C59" s="1">
        <v>-0.2135</v>
      </c>
      <c r="D59" s="1" t="s">
        <v>256</v>
      </c>
      <c r="E59" s="1" t="s">
        <v>9</v>
      </c>
      <c r="F59" s="1" t="s">
        <v>69</v>
      </c>
      <c r="G59" s="1">
        <v>6.4999999999999997E-3</v>
      </c>
      <c r="H59" s="1"/>
      <c r="I59" s="1"/>
      <c r="J59" s="2"/>
    </row>
    <row r="60" spans="2:10" x14ac:dyDescent="0.2">
      <c r="B60" s="3" t="s">
        <v>45</v>
      </c>
      <c r="C60" s="1">
        <v>7.5389999999999999E-2</v>
      </c>
      <c r="D60" s="1" t="s">
        <v>257</v>
      </c>
      <c r="E60" s="1" t="s">
        <v>20</v>
      </c>
      <c r="F60" s="1" t="s">
        <v>19</v>
      </c>
      <c r="G60" s="1">
        <v>0.22259999999999999</v>
      </c>
      <c r="H60" s="1"/>
      <c r="I60" s="1"/>
      <c r="J60" s="2"/>
    </row>
    <row r="61" spans="2:10" x14ac:dyDescent="0.2">
      <c r="B61" s="3" t="s">
        <v>47</v>
      </c>
      <c r="C61" s="1">
        <v>5.0569999999999997E-2</v>
      </c>
      <c r="D61" s="1" t="s">
        <v>258</v>
      </c>
      <c r="E61" s="1" t="s">
        <v>20</v>
      </c>
      <c r="F61" s="1" t="s">
        <v>19</v>
      </c>
      <c r="G61" s="1">
        <v>0.58989999999999998</v>
      </c>
      <c r="H61" s="1"/>
      <c r="I61" s="1"/>
      <c r="J61" s="2"/>
    </row>
    <row r="62" spans="2:10" x14ac:dyDescent="0.2">
      <c r="B62" s="3" t="s">
        <v>49</v>
      </c>
      <c r="C62" s="1">
        <v>4.3650000000000001E-2</v>
      </c>
      <c r="D62" s="1" t="s">
        <v>259</v>
      </c>
      <c r="E62" s="1" t="s">
        <v>20</v>
      </c>
      <c r="F62" s="1" t="s">
        <v>19</v>
      </c>
      <c r="G62" s="1">
        <v>0.78669999999999995</v>
      </c>
      <c r="H62" s="1"/>
      <c r="I62" s="1"/>
      <c r="J62" s="2"/>
    </row>
    <row r="63" spans="2:10" x14ac:dyDescent="0.2">
      <c r="B63" s="3"/>
      <c r="C63" s="1"/>
      <c r="D63" s="1"/>
      <c r="E63" s="1"/>
      <c r="F63" s="1"/>
      <c r="G63" s="1"/>
      <c r="H63" s="1"/>
      <c r="I63" s="1"/>
      <c r="J63" s="2"/>
    </row>
    <row r="64" spans="2:10" x14ac:dyDescent="0.2">
      <c r="B64" s="3"/>
      <c r="C64" s="1"/>
      <c r="D64" s="1"/>
      <c r="E64" s="1"/>
      <c r="F64" s="1"/>
      <c r="G64" s="1"/>
      <c r="H64" s="1"/>
      <c r="I64" s="1"/>
      <c r="J64" s="2"/>
    </row>
    <row r="65" spans="2:10" x14ac:dyDescent="0.2">
      <c r="B65" s="3" t="s">
        <v>50</v>
      </c>
      <c r="C65" s="1" t="s">
        <v>51</v>
      </c>
      <c r="D65" s="1" t="s">
        <v>52</v>
      </c>
      <c r="E65" s="1" t="s">
        <v>39</v>
      </c>
      <c r="F65" s="1" t="s">
        <v>53</v>
      </c>
      <c r="G65" s="1" t="s">
        <v>54</v>
      </c>
      <c r="H65" s="1" t="s">
        <v>55</v>
      </c>
      <c r="I65" s="1" t="s">
        <v>56</v>
      </c>
      <c r="J65" s="2" t="s">
        <v>24</v>
      </c>
    </row>
    <row r="66" spans="2:10" x14ac:dyDescent="0.2">
      <c r="B66" s="3"/>
      <c r="C66" s="1"/>
      <c r="D66" s="1"/>
      <c r="E66" s="1"/>
      <c r="F66" s="1"/>
      <c r="G66" s="1"/>
      <c r="H66" s="1"/>
      <c r="I66" s="1"/>
      <c r="J66" s="2"/>
    </row>
    <row r="67" spans="2:10" x14ac:dyDescent="0.2">
      <c r="B67" s="3" t="s">
        <v>255</v>
      </c>
      <c r="C67" s="1"/>
      <c r="D67" s="1"/>
      <c r="E67" s="1"/>
      <c r="F67" s="1"/>
      <c r="G67" s="1"/>
      <c r="H67" s="1"/>
      <c r="I67" s="1"/>
      <c r="J67" s="2"/>
    </row>
    <row r="68" spans="2:10" x14ac:dyDescent="0.2">
      <c r="B68" s="3" t="s">
        <v>44</v>
      </c>
      <c r="C68" s="1">
        <v>0.372</v>
      </c>
      <c r="D68" s="1">
        <v>0.58550000000000002</v>
      </c>
      <c r="E68" s="1">
        <v>-0.2135</v>
      </c>
      <c r="F68" s="1">
        <v>2.8209999999999999E-2</v>
      </c>
      <c r="G68" s="1">
        <v>2</v>
      </c>
      <c r="H68" s="1">
        <v>2</v>
      </c>
      <c r="I68" s="1">
        <v>7.5679999999999996</v>
      </c>
      <c r="J68" s="2">
        <v>4</v>
      </c>
    </row>
    <row r="69" spans="2:10" x14ac:dyDescent="0.2">
      <c r="B69" s="3" t="s">
        <v>45</v>
      </c>
      <c r="C69" s="1">
        <v>0.4143</v>
      </c>
      <c r="D69" s="1">
        <v>0.33889999999999998</v>
      </c>
      <c r="E69" s="1">
        <v>7.5389999999999999E-2</v>
      </c>
      <c r="F69" s="1">
        <v>2.8209999999999999E-2</v>
      </c>
      <c r="G69" s="1">
        <v>2</v>
      </c>
      <c r="H69" s="1">
        <v>2</v>
      </c>
      <c r="I69" s="1">
        <v>2.673</v>
      </c>
      <c r="J69" s="2">
        <v>4</v>
      </c>
    </row>
    <row r="70" spans="2:10" x14ac:dyDescent="0.2">
      <c r="B70" s="3" t="s">
        <v>47</v>
      </c>
      <c r="C70" s="1">
        <v>7.6420000000000002E-2</v>
      </c>
      <c r="D70" s="1">
        <v>2.5850000000000001E-2</v>
      </c>
      <c r="E70" s="1">
        <v>5.0569999999999997E-2</v>
      </c>
      <c r="F70" s="1">
        <v>2.8209999999999999E-2</v>
      </c>
      <c r="G70" s="1">
        <v>2</v>
      </c>
      <c r="H70" s="1">
        <v>2</v>
      </c>
      <c r="I70" s="1">
        <v>1.7929999999999999</v>
      </c>
      <c r="J70" s="2">
        <v>4</v>
      </c>
    </row>
    <row r="71" spans="2:10" ht="16" thickBot="1" x14ac:dyDescent="0.25">
      <c r="B71" s="6" t="s">
        <v>49</v>
      </c>
      <c r="C71" s="4">
        <v>7.6740000000000003E-2</v>
      </c>
      <c r="D71" s="4">
        <v>3.3090000000000001E-2</v>
      </c>
      <c r="E71" s="4">
        <v>4.3650000000000001E-2</v>
      </c>
      <c r="F71" s="4">
        <v>2.8209999999999999E-2</v>
      </c>
      <c r="G71" s="4">
        <v>2</v>
      </c>
      <c r="H71" s="4">
        <v>2</v>
      </c>
      <c r="I71" s="4">
        <v>1.5469999999999999</v>
      </c>
      <c r="J71" s="8">
        <v>4</v>
      </c>
    </row>
  </sheetData>
  <mergeCells count="4">
    <mergeCell ref="C2:F2"/>
    <mergeCell ref="C10:F10"/>
    <mergeCell ref="B18:G18"/>
    <mergeCell ref="B50:J5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AB1CA-5601-4032-A37C-0AAD68173E78}">
  <dimension ref="B1:H42"/>
  <sheetViews>
    <sheetView topLeftCell="A4" zoomScale="78" zoomScaleNormal="78" workbookViewId="0">
      <selection activeCell="AJ66" sqref="AJ66"/>
    </sheetView>
  </sheetViews>
  <sheetFormatPr baseColWidth="10" defaultColWidth="8.83203125" defaultRowHeight="15" x14ac:dyDescent="0.2"/>
  <cols>
    <col min="2" max="2" width="40.5" customWidth="1"/>
    <col min="3" max="3" width="35.83203125" customWidth="1"/>
    <col min="4" max="4" width="50.5" customWidth="1"/>
    <col min="6" max="6" width="36.1640625" customWidth="1"/>
    <col min="7" max="7" width="42.33203125" customWidth="1"/>
    <col min="8" max="8" width="46.1640625" customWidth="1"/>
  </cols>
  <sheetData>
    <row r="1" spans="2:8" ht="16" thickBot="1" x14ac:dyDescent="0.25"/>
    <row r="2" spans="2:8" x14ac:dyDescent="0.2">
      <c r="B2" s="5" t="s">
        <v>3</v>
      </c>
      <c r="C2" s="22" t="s">
        <v>2</v>
      </c>
      <c r="D2" s="23" t="s">
        <v>88</v>
      </c>
      <c r="F2" s="5" t="s">
        <v>4</v>
      </c>
      <c r="G2" s="22" t="s">
        <v>2</v>
      </c>
      <c r="H2" s="23" t="s">
        <v>88</v>
      </c>
    </row>
    <row r="3" spans="2:8" x14ac:dyDescent="0.2">
      <c r="B3" s="3">
        <v>1</v>
      </c>
      <c r="C3" s="1">
        <v>15.213311170000001</v>
      </c>
      <c r="D3" s="2">
        <v>14.75167714</v>
      </c>
      <c r="F3" s="3">
        <v>1</v>
      </c>
      <c r="G3" s="1">
        <v>26.960509999999999</v>
      </c>
      <c r="H3" s="2">
        <v>20.041799999999999</v>
      </c>
    </row>
    <row r="4" spans="2:8" x14ac:dyDescent="0.2">
      <c r="B4" s="3">
        <f>B3+1</f>
        <v>2</v>
      </c>
      <c r="C4" s="1">
        <v>15.81372483</v>
      </c>
      <c r="D4" s="2">
        <v>21.946954430000002</v>
      </c>
      <c r="F4" s="3">
        <f>F3+1</f>
        <v>2</v>
      </c>
      <c r="G4" s="1">
        <v>19.003274269999999</v>
      </c>
      <c r="H4" s="2">
        <v>24.585776809999999</v>
      </c>
    </row>
    <row r="5" spans="2:8" x14ac:dyDescent="0.2">
      <c r="B5" s="3">
        <f t="shared" ref="B5:B19" si="0">B4+1</f>
        <v>3</v>
      </c>
      <c r="C5" s="1">
        <v>24.21435181</v>
      </c>
      <c r="D5" s="2">
        <v>17.899921290000002</v>
      </c>
      <c r="F5" s="3">
        <f t="shared" ref="F5:F17" si="1">F4+1</f>
        <v>3</v>
      </c>
      <c r="G5" s="1">
        <v>31.799710000000001</v>
      </c>
      <c r="H5" s="2">
        <v>26.098430579999999</v>
      </c>
    </row>
    <row r="6" spans="2:8" x14ac:dyDescent="0.2">
      <c r="B6" s="3">
        <f t="shared" si="0"/>
        <v>4</v>
      </c>
      <c r="C6" s="1">
        <v>22.118578620000001</v>
      </c>
      <c r="D6" s="2">
        <v>19.06589408</v>
      </c>
      <c r="F6" s="3">
        <f t="shared" si="1"/>
        <v>4</v>
      </c>
      <c r="G6" s="1">
        <v>20.304179999999999</v>
      </c>
      <c r="H6" s="2">
        <v>21.828798849999998</v>
      </c>
    </row>
    <row r="7" spans="2:8" x14ac:dyDescent="0.2">
      <c r="B7" s="3">
        <f t="shared" si="0"/>
        <v>5</v>
      </c>
      <c r="C7" s="1">
        <v>22.118578620000001</v>
      </c>
      <c r="D7" s="2">
        <v>24.536689370000001</v>
      </c>
      <c r="F7" s="3">
        <f t="shared" si="1"/>
        <v>5</v>
      </c>
      <c r="G7" s="1">
        <v>24.09986</v>
      </c>
      <c r="H7" s="2">
        <v>28.736135950000001</v>
      </c>
    </row>
    <row r="8" spans="2:8" x14ac:dyDescent="0.2">
      <c r="B8" s="3">
        <f t="shared" si="0"/>
        <v>6</v>
      </c>
      <c r="C8" s="1">
        <v>17.86186691</v>
      </c>
      <c r="D8" s="2">
        <v>10.2749106</v>
      </c>
      <c r="F8" s="3">
        <f t="shared" si="1"/>
        <v>6</v>
      </c>
      <c r="G8" s="1">
        <v>21.56034</v>
      </c>
      <c r="H8" s="2">
        <v>26.468253520000001</v>
      </c>
    </row>
    <row r="9" spans="2:8" x14ac:dyDescent="0.2">
      <c r="B9" s="3">
        <f t="shared" si="0"/>
        <v>7</v>
      </c>
      <c r="C9" s="1">
        <v>10.372879169999999</v>
      </c>
      <c r="D9" s="2">
        <v>9.5276573090000003</v>
      </c>
      <c r="F9" s="3">
        <f t="shared" si="1"/>
        <v>7</v>
      </c>
      <c r="G9" s="1">
        <v>22.392849999999999</v>
      </c>
      <c r="H9" s="2">
        <v>30.41010386</v>
      </c>
    </row>
    <row r="10" spans="2:8" x14ac:dyDescent="0.2">
      <c r="B10" s="3">
        <f t="shared" si="0"/>
        <v>8</v>
      </c>
      <c r="C10" s="1">
        <v>16.159791810000002</v>
      </c>
      <c r="D10" s="2">
        <v>13.80842657</v>
      </c>
      <c r="F10" s="3">
        <f t="shared" si="1"/>
        <v>8</v>
      </c>
      <c r="G10" s="1">
        <v>17.007375069999998</v>
      </c>
      <c r="H10" s="2">
        <v>27.850024579999999</v>
      </c>
    </row>
    <row r="11" spans="2:8" x14ac:dyDescent="0.2">
      <c r="B11" s="3">
        <f t="shared" si="0"/>
        <v>9</v>
      </c>
      <c r="C11" s="1">
        <v>21.207578349999999</v>
      </c>
      <c r="D11" s="2">
        <v>13.83351036</v>
      </c>
      <c r="F11" s="3">
        <f t="shared" si="1"/>
        <v>9</v>
      </c>
      <c r="G11" s="1">
        <v>20.21575</v>
      </c>
      <c r="H11" s="2">
        <v>34.701305150000003</v>
      </c>
    </row>
    <row r="12" spans="2:8" x14ac:dyDescent="0.2">
      <c r="B12" s="3">
        <f t="shared" si="0"/>
        <v>10</v>
      </c>
      <c r="C12" s="1">
        <v>10.07321453</v>
      </c>
      <c r="D12" s="2">
        <v>17.82973943</v>
      </c>
      <c r="F12" s="3">
        <f t="shared" si="1"/>
        <v>10</v>
      </c>
      <c r="G12" s="1">
        <v>20.856775429999999</v>
      </c>
      <c r="H12" s="2">
        <v>28.028994319999999</v>
      </c>
    </row>
    <row r="13" spans="2:8" x14ac:dyDescent="0.2">
      <c r="B13" s="3">
        <f t="shared" si="0"/>
        <v>11</v>
      </c>
      <c r="C13" s="1">
        <v>12.575618260000001</v>
      </c>
      <c r="D13" s="2">
        <v>8.6245301390000009</v>
      </c>
      <c r="F13" s="3">
        <f t="shared" si="1"/>
        <v>11</v>
      </c>
      <c r="G13" s="1"/>
      <c r="H13" s="2">
        <v>27.896687450000002</v>
      </c>
    </row>
    <row r="14" spans="2:8" x14ac:dyDescent="0.2">
      <c r="B14" s="3">
        <f t="shared" si="0"/>
        <v>12</v>
      </c>
      <c r="C14" s="1">
        <v>14.226002940000001</v>
      </c>
      <c r="D14" s="2">
        <v>12.67701989</v>
      </c>
      <c r="F14" s="3">
        <f t="shared" si="1"/>
        <v>12</v>
      </c>
      <c r="G14" s="1"/>
      <c r="H14" s="2">
        <v>25.395335039999999</v>
      </c>
    </row>
    <row r="15" spans="2:8" x14ac:dyDescent="0.2">
      <c r="B15" s="3">
        <f t="shared" si="0"/>
        <v>13</v>
      </c>
      <c r="C15" s="1">
        <v>18.800567050000002</v>
      </c>
      <c r="D15" s="2">
        <v>16.401562080000001</v>
      </c>
      <c r="F15" s="3">
        <f t="shared" si="1"/>
        <v>13</v>
      </c>
      <c r="G15" s="16"/>
      <c r="H15" s="20">
        <v>25.73309596</v>
      </c>
    </row>
    <row r="16" spans="2:8" x14ac:dyDescent="0.2">
      <c r="B16" s="3">
        <f t="shared" si="0"/>
        <v>14</v>
      </c>
      <c r="C16" s="1">
        <v>8.2242955260000006</v>
      </c>
      <c r="D16" s="2">
        <v>9.6004071969999991</v>
      </c>
      <c r="F16" s="3">
        <f t="shared" si="1"/>
        <v>14</v>
      </c>
      <c r="G16" s="1"/>
      <c r="H16" s="2">
        <v>16.899986930000001</v>
      </c>
    </row>
    <row r="17" spans="2:8" x14ac:dyDescent="0.2">
      <c r="B17" s="3">
        <f t="shared" si="0"/>
        <v>15</v>
      </c>
      <c r="C17" s="1">
        <v>9.3240171000000007</v>
      </c>
      <c r="D17" s="2">
        <v>12.77266215</v>
      </c>
      <c r="F17" s="3">
        <f t="shared" si="1"/>
        <v>15</v>
      </c>
      <c r="G17" s="1"/>
      <c r="H17" s="2">
        <v>21.75254069</v>
      </c>
    </row>
    <row r="18" spans="2:8" x14ac:dyDescent="0.2">
      <c r="B18" s="3">
        <f t="shared" si="0"/>
        <v>16</v>
      </c>
      <c r="C18" s="1">
        <v>10.107206209999999</v>
      </c>
      <c r="D18" s="2">
        <v>10.89664947</v>
      </c>
      <c r="F18" s="3" t="s">
        <v>70</v>
      </c>
      <c r="G18" s="1">
        <f>AVERAGE(G3:G17)</f>
        <v>22.420062477000002</v>
      </c>
      <c r="H18" s="2">
        <f>AVERAGE(H3:H17)</f>
        <v>25.761817979333333</v>
      </c>
    </row>
    <row r="19" spans="2:8" x14ac:dyDescent="0.2">
      <c r="B19" s="3">
        <f t="shared" si="0"/>
        <v>17</v>
      </c>
      <c r="C19" s="1">
        <f>_xlfn.STDEV.S(C3:C17)</f>
        <v>5.1266856079966292</v>
      </c>
      <c r="D19" s="2">
        <f>_xlfn.STDEV.S(D3:D17)</f>
        <v>4.6999718663618832</v>
      </c>
      <c r="F19" s="3" t="s">
        <v>61</v>
      </c>
      <c r="G19" s="1">
        <f>_xlfn.STDEV.S(G3:G17)</f>
        <v>4.2805305940699307</v>
      </c>
      <c r="H19" s="2">
        <f>_xlfn.STDEV.S(H3:H17)</f>
        <v>4.3862617402000543</v>
      </c>
    </row>
    <row r="20" spans="2:8" x14ac:dyDescent="0.2">
      <c r="B20" s="3" t="s">
        <v>70</v>
      </c>
      <c r="C20" s="1">
        <f>AVERAGE(C3:C19)</f>
        <v>14.914015794940978</v>
      </c>
      <c r="D20" s="2">
        <f>AVERAGE(D3:D19)</f>
        <v>14.067540198315404</v>
      </c>
      <c r="F20" s="15"/>
      <c r="G20" s="10"/>
      <c r="H20" s="12"/>
    </row>
    <row r="21" spans="2:8" x14ac:dyDescent="0.2">
      <c r="B21" s="3" t="s">
        <v>61</v>
      </c>
      <c r="C21" s="1">
        <f>_xlfn.STDEV.S(C3:C19)</f>
        <v>5.5960766733541325</v>
      </c>
      <c r="D21" s="2">
        <f>_xlfn.STDEV.S(D3:D19)</f>
        <v>5.1084675160224684</v>
      </c>
      <c r="F21" s="31" t="s">
        <v>86</v>
      </c>
      <c r="G21" s="33"/>
      <c r="H21" s="12"/>
    </row>
    <row r="22" spans="2:8" x14ac:dyDescent="0.2">
      <c r="B22" s="14"/>
      <c r="C22" s="13"/>
      <c r="D22" s="26"/>
      <c r="F22" s="3"/>
      <c r="G22" s="1"/>
      <c r="H22" s="12"/>
    </row>
    <row r="23" spans="2:8" x14ac:dyDescent="0.2">
      <c r="B23" s="31" t="s">
        <v>86</v>
      </c>
      <c r="C23" s="33"/>
      <c r="D23" s="12"/>
      <c r="F23" s="3" t="s">
        <v>62</v>
      </c>
      <c r="G23" s="1" t="s">
        <v>260</v>
      </c>
      <c r="H23" s="12"/>
    </row>
    <row r="24" spans="2:8" x14ac:dyDescent="0.2">
      <c r="B24" s="3"/>
      <c r="C24" s="1"/>
      <c r="D24" s="12"/>
      <c r="F24" s="3" t="s">
        <v>63</v>
      </c>
      <c r="G24" s="1" t="s">
        <v>64</v>
      </c>
      <c r="H24" s="12"/>
    </row>
    <row r="25" spans="2:8" x14ac:dyDescent="0.2">
      <c r="B25" s="3" t="s">
        <v>62</v>
      </c>
      <c r="C25" s="1" t="s">
        <v>260</v>
      </c>
      <c r="D25" s="12"/>
      <c r="F25" s="3" t="s">
        <v>65</v>
      </c>
      <c r="G25" s="1" t="s">
        <v>113</v>
      </c>
      <c r="H25" s="12"/>
    </row>
    <row r="26" spans="2:8" x14ac:dyDescent="0.2">
      <c r="B26" s="3" t="s">
        <v>63</v>
      </c>
      <c r="C26" s="1" t="s">
        <v>64</v>
      </c>
      <c r="D26" s="12"/>
      <c r="F26" s="3"/>
      <c r="G26" s="1"/>
      <c r="H26" s="12"/>
    </row>
    <row r="27" spans="2:8" x14ac:dyDescent="0.2">
      <c r="B27" s="3" t="s">
        <v>65</v>
      </c>
      <c r="C27" s="1" t="s">
        <v>113</v>
      </c>
      <c r="D27" s="12"/>
      <c r="F27" s="3" t="s">
        <v>76</v>
      </c>
      <c r="G27" s="1"/>
      <c r="H27" s="12"/>
    </row>
    <row r="28" spans="2:8" x14ac:dyDescent="0.2">
      <c r="B28" s="3"/>
      <c r="C28" s="1"/>
      <c r="D28" s="12"/>
      <c r="F28" s="3" t="s">
        <v>13</v>
      </c>
      <c r="G28" s="1">
        <v>6.2300000000000001E-2</v>
      </c>
      <c r="H28" s="12"/>
    </row>
    <row r="29" spans="2:8" x14ac:dyDescent="0.2">
      <c r="B29" s="3" t="s">
        <v>76</v>
      </c>
      <c r="C29" s="1"/>
      <c r="D29" s="12"/>
      <c r="F29" s="3" t="s">
        <v>77</v>
      </c>
      <c r="G29" s="1" t="s">
        <v>78</v>
      </c>
      <c r="H29" s="12"/>
    </row>
    <row r="30" spans="2:8" x14ac:dyDescent="0.2">
      <c r="B30" s="3" t="s">
        <v>13</v>
      </c>
      <c r="C30" s="1">
        <v>0.68869999999999998</v>
      </c>
      <c r="D30" s="12"/>
      <c r="F30" s="3" t="s">
        <v>14</v>
      </c>
      <c r="G30" s="1" t="s">
        <v>19</v>
      </c>
      <c r="H30" s="12"/>
    </row>
    <row r="31" spans="2:8" x14ac:dyDescent="0.2">
      <c r="B31" s="3" t="s">
        <v>77</v>
      </c>
      <c r="C31" s="1" t="s">
        <v>78</v>
      </c>
      <c r="D31" s="12"/>
      <c r="F31" s="3" t="s">
        <v>66</v>
      </c>
      <c r="G31" s="1" t="s">
        <v>20</v>
      </c>
      <c r="H31" s="12"/>
    </row>
    <row r="32" spans="2:8" x14ac:dyDescent="0.2">
      <c r="B32" s="3" t="s">
        <v>14</v>
      </c>
      <c r="C32" s="1" t="s">
        <v>19</v>
      </c>
      <c r="D32" s="12"/>
      <c r="F32" s="3" t="s">
        <v>67</v>
      </c>
      <c r="G32" s="1" t="s">
        <v>68</v>
      </c>
      <c r="H32" s="12"/>
    </row>
    <row r="33" spans="2:8" x14ac:dyDescent="0.2">
      <c r="B33" s="3" t="s">
        <v>66</v>
      </c>
      <c r="C33" s="1" t="s">
        <v>20</v>
      </c>
      <c r="D33" s="12"/>
      <c r="F33" s="3" t="s">
        <v>79</v>
      </c>
      <c r="G33" s="1" t="s">
        <v>261</v>
      </c>
      <c r="H33" s="12"/>
    </row>
    <row r="34" spans="2:8" x14ac:dyDescent="0.2">
      <c r="B34" s="3" t="s">
        <v>67</v>
      </c>
      <c r="C34" s="1" t="s">
        <v>68</v>
      </c>
      <c r="D34" s="12"/>
      <c r="F34" s="3" t="s">
        <v>80</v>
      </c>
      <c r="G34" s="1">
        <v>41</v>
      </c>
      <c r="H34" s="12"/>
    </row>
    <row r="35" spans="2:8" x14ac:dyDescent="0.2">
      <c r="B35" s="3" t="s">
        <v>79</v>
      </c>
      <c r="C35" s="1" t="s">
        <v>263</v>
      </c>
      <c r="D35" s="12"/>
      <c r="F35" s="3"/>
      <c r="G35" s="1"/>
      <c r="H35" s="12"/>
    </row>
    <row r="36" spans="2:8" x14ac:dyDescent="0.2">
      <c r="B36" s="3" t="s">
        <v>80</v>
      </c>
      <c r="C36" s="1">
        <v>117</v>
      </c>
      <c r="D36" s="12"/>
      <c r="F36" s="3" t="s">
        <v>81</v>
      </c>
      <c r="G36" s="1"/>
      <c r="H36" s="12"/>
    </row>
    <row r="37" spans="2:8" x14ac:dyDescent="0.2">
      <c r="B37" s="3"/>
      <c r="C37" s="1"/>
      <c r="D37" s="12"/>
      <c r="F37" s="3" t="s">
        <v>82</v>
      </c>
      <c r="G37" s="1" t="s">
        <v>148</v>
      </c>
      <c r="H37" s="12"/>
    </row>
    <row r="38" spans="2:8" x14ac:dyDescent="0.2">
      <c r="B38" s="3" t="s">
        <v>81</v>
      </c>
      <c r="C38" s="1"/>
      <c r="D38" s="12"/>
      <c r="F38" s="3" t="s">
        <v>83</v>
      </c>
      <c r="G38" s="1" t="s">
        <v>262</v>
      </c>
      <c r="H38" s="12"/>
    </row>
    <row r="39" spans="2:8" x14ac:dyDescent="0.2">
      <c r="B39" s="3" t="s">
        <v>82</v>
      </c>
      <c r="C39" s="1" t="s">
        <v>152</v>
      </c>
      <c r="D39" s="12"/>
      <c r="F39" s="3" t="s">
        <v>84</v>
      </c>
      <c r="G39" s="1">
        <v>4.8899999999999997</v>
      </c>
      <c r="H39" s="12"/>
    </row>
    <row r="40" spans="2:8" ht="16" thickBot="1" x14ac:dyDescent="0.25">
      <c r="B40" s="3" t="s">
        <v>83</v>
      </c>
      <c r="C40" s="1" t="s">
        <v>264</v>
      </c>
      <c r="D40" s="12"/>
      <c r="F40" s="6" t="s">
        <v>85</v>
      </c>
      <c r="G40" s="4">
        <v>4.1239999999999997</v>
      </c>
      <c r="H40" s="11"/>
    </row>
    <row r="41" spans="2:8" x14ac:dyDescent="0.2">
      <c r="B41" s="3" t="s">
        <v>84</v>
      </c>
      <c r="C41" s="1">
        <v>-1.6930000000000001</v>
      </c>
      <c r="D41" s="12"/>
    </row>
    <row r="42" spans="2:8" ht="16" thickBot="1" x14ac:dyDescent="0.25">
      <c r="B42" s="6" t="s">
        <v>85</v>
      </c>
      <c r="C42" s="4">
        <v>-0.63949999999999996</v>
      </c>
      <c r="D42" s="11"/>
    </row>
  </sheetData>
  <mergeCells count="2">
    <mergeCell ref="F21:G21"/>
    <mergeCell ref="B23:C2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32D55-B583-451B-9934-1A1B3532C13B}">
  <dimension ref="B1:K79"/>
  <sheetViews>
    <sheetView tabSelected="1" topLeftCell="A28" zoomScale="70" zoomScaleNormal="70" workbookViewId="0">
      <selection activeCell="H44" sqref="H44"/>
    </sheetView>
  </sheetViews>
  <sheetFormatPr baseColWidth="10" defaultColWidth="8.83203125" defaultRowHeight="15" x14ac:dyDescent="0.2"/>
  <cols>
    <col min="2" max="2" width="53.83203125" customWidth="1"/>
    <col min="3" max="3" width="41.33203125" customWidth="1"/>
    <col min="4" max="4" width="57.1640625" customWidth="1"/>
    <col min="5" max="5" width="19.83203125" customWidth="1"/>
    <col min="6" max="6" width="15.83203125" customWidth="1"/>
    <col min="7" max="7" width="28.83203125" customWidth="1"/>
    <col min="8" max="8" width="50.6640625" customWidth="1"/>
    <col min="9" max="9" width="35.83203125" customWidth="1"/>
    <col min="10" max="10" width="18.1640625" customWidth="1"/>
    <col min="11" max="11" width="23.6640625" customWidth="1"/>
  </cols>
  <sheetData>
    <row r="1" spans="2:11" ht="16" thickBot="1" x14ac:dyDescent="0.25"/>
    <row r="2" spans="2:11" x14ac:dyDescent="0.2">
      <c r="B2" s="5"/>
      <c r="C2" s="34" t="s">
        <v>2</v>
      </c>
      <c r="D2" s="34"/>
      <c r="E2" s="34"/>
      <c r="F2" s="34"/>
      <c r="G2" s="34" t="s">
        <v>88</v>
      </c>
      <c r="H2" s="34"/>
      <c r="I2" s="34"/>
      <c r="J2" s="34"/>
      <c r="K2" s="35"/>
    </row>
    <row r="3" spans="2:11" x14ac:dyDescent="0.2">
      <c r="B3" s="3" t="s">
        <v>125</v>
      </c>
      <c r="C3" s="1" t="s">
        <v>3</v>
      </c>
      <c r="D3" s="1" t="s">
        <v>75</v>
      </c>
      <c r="E3" s="1" t="s">
        <v>60</v>
      </c>
      <c r="F3" s="1" t="s">
        <v>71</v>
      </c>
      <c r="G3" s="1" t="s">
        <v>125</v>
      </c>
      <c r="H3" s="1" t="s">
        <v>3</v>
      </c>
      <c r="I3" s="1" t="s">
        <v>75</v>
      </c>
      <c r="J3" s="1" t="s">
        <v>60</v>
      </c>
      <c r="K3" s="2" t="s">
        <v>71</v>
      </c>
    </row>
    <row r="4" spans="2:11" x14ac:dyDescent="0.2">
      <c r="B4" s="3">
        <v>1.5</v>
      </c>
      <c r="C4" s="1">
        <v>2.2851819999999998</v>
      </c>
      <c r="D4" s="1">
        <v>4.0990489999999999</v>
      </c>
      <c r="E4" s="1">
        <f>AVERAGE(C4:D4)</f>
        <v>3.1921154999999999</v>
      </c>
      <c r="F4" s="1">
        <f>_xlfn.STDEV.S(C4:D4)/2^0.5</f>
        <v>0.90693350000000073</v>
      </c>
      <c r="G4" s="1">
        <v>1.5</v>
      </c>
      <c r="H4" s="1">
        <v>1.6742429999999999</v>
      </c>
      <c r="I4" s="1">
        <v>2.1025670000000001</v>
      </c>
      <c r="J4" s="1">
        <f>AVERAGE(H4:I4)</f>
        <v>1.8884050000000001</v>
      </c>
      <c r="K4" s="2">
        <f>_xlfn.STDEV.S(H4:I4)/2^0.5</f>
        <v>0.21416199999999935</v>
      </c>
    </row>
    <row r="5" spans="2:11" x14ac:dyDescent="0.2">
      <c r="B5" s="3">
        <v>3</v>
      </c>
      <c r="C5" s="1">
        <v>2.3025319999999998</v>
      </c>
      <c r="D5" s="1">
        <v>3.5134240000000001</v>
      </c>
      <c r="E5" s="1">
        <f>AVERAGE(C5:D5)</f>
        <v>2.907978</v>
      </c>
      <c r="F5" s="1">
        <f>_xlfn.STDEV.S(C5:D5)/2^0.5</f>
        <v>0.60544600000000137</v>
      </c>
      <c r="G5" s="1">
        <v>3</v>
      </c>
      <c r="H5" s="1">
        <v>1.8054699999999999</v>
      </c>
      <c r="I5" s="1">
        <v>2.543901</v>
      </c>
      <c r="J5" s="1">
        <f>AVERAGE(H5:I5)</f>
        <v>2.1746854999999998</v>
      </c>
      <c r="K5" s="2">
        <f>_xlfn.STDEV.S(H5:I5)/2^0.5</f>
        <v>0.3692155000000012</v>
      </c>
    </row>
    <row r="6" spans="2:11" x14ac:dyDescent="0.2">
      <c r="B6" s="3">
        <v>4.5</v>
      </c>
      <c r="C6" s="1">
        <v>2.8291789999999999</v>
      </c>
      <c r="D6" s="1">
        <v>2.1549390000000002</v>
      </c>
      <c r="E6" s="1">
        <f>AVERAGE(C6:D6)</f>
        <v>2.4920590000000002</v>
      </c>
      <c r="F6" s="1">
        <f>_xlfn.STDEV.S(C6:D6)/2^0.5</f>
        <v>0.33711999999999992</v>
      </c>
      <c r="G6" s="1">
        <v>4.5</v>
      </c>
      <c r="H6" s="1">
        <v>1.59819</v>
      </c>
      <c r="I6" s="1">
        <v>2.037312</v>
      </c>
      <c r="J6" s="1">
        <f>AVERAGE(H6:I6)</f>
        <v>1.8177509999999999</v>
      </c>
      <c r="K6" s="2">
        <f>_xlfn.STDEV.S(H6:I6)/2^0.5</f>
        <v>0.21956100000000056</v>
      </c>
    </row>
    <row r="7" spans="2:11" x14ac:dyDescent="0.2">
      <c r="B7" s="3">
        <v>6</v>
      </c>
      <c r="C7" s="1">
        <v>2.430536</v>
      </c>
      <c r="D7" s="1">
        <v>1.74403</v>
      </c>
      <c r="E7" s="1">
        <f>AVERAGE(C7:D7)</f>
        <v>2.0872830000000002</v>
      </c>
      <c r="F7" s="1">
        <f>_xlfn.STDEV.S(C7:D7)/2^0.5</f>
        <v>0.34325299999999898</v>
      </c>
      <c r="G7" s="1">
        <v>6</v>
      </c>
      <c r="H7" s="1">
        <v>1.3901589999999999</v>
      </c>
      <c r="I7" s="1">
        <v>1.6532750000000001</v>
      </c>
      <c r="J7" s="1">
        <f>AVERAGE(H7:I7)</f>
        <v>1.521717</v>
      </c>
      <c r="K7" s="2">
        <f>_xlfn.STDEV.S(H7:I7)/2^0.5</f>
        <v>0.13155800000000006</v>
      </c>
    </row>
    <row r="8" spans="2:11" x14ac:dyDescent="0.2">
      <c r="B8" s="3">
        <v>7.5</v>
      </c>
      <c r="C8" s="1">
        <v>1.806519</v>
      </c>
      <c r="D8" s="1">
        <v>1.52437</v>
      </c>
      <c r="E8" s="1">
        <f>AVERAGE(C8:D8)</f>
        <v>1.6654445</v>
      </c>
      <c r="F8" s="1">
        <f>_xlfn.STDEV.S(C8:D8)/2^0.5</f>
        <v>0.14107449999999996</v>
      </c>
      <c r="G8" s="1">
        <v>7.5</v>
      </c>
      <c r="H8" s="1">
        <v>1.2502230000000001</v>
      </c>
      <c r="I8" s="1">
        <v>1.3425469999999999</v>
      </c>
      <c r="J8" s="1">
        <f>AVERAGE(H8:I8)</f>
        <v>1.2963849999999999</v>
      </c>
      <c r="K8" s="2">
        <f>_xlfn.STDEV.S(H8:I8)/2^0.5</f>
        <v>4.6161999999999925E-2</v>
      </c>
    </row>
    <row r="9" spans="2:11" x14ac:dyDescent="0.2">
      <c r="B9" s="3">
        <v>9</v>
      </c>
      <c r="C9" s="1">
        <v>1.4273880000000001</v>
      </c>
      <c r="D9" s="1">
        <v>1.4583539999999999</v>
      </c>
      <c r="E9" s="1">
        <f t="shared" ref="E9:E11" si="0">AVERAGE(C9:D9)</f>
        <v>1.442871</v>
      </c>
      <c r="F9" s="1">
        <f t="shared" ref="F9:F11" si="1">_xlfn.STDEV.S(C9:D9)/2^0.5</f>
        <v>1.5482999999999912E-2</v>
      </c>
      <c r="G9" s="1">
        <v>9</v>
      </c>
      <c r="H9" s="1">
        <v>1.1153090000000001</v>
      </c>
      <c r="I9" s="1">
        <v>1.241134</v>
      </c>
      <c r="J9" s="1">
        <f t="shared" ref="J9:J11" si="2">AVERAGE(H9:I9)</f>
        <v>1.1782215</v>
      </c>
      <c r="K9" s="2">
        <f t="shared" ref="K9:K11" si="3">_xlfn.STDEV.S(H9:I9)/2^0.5</f>
        <v>6.2912499999999927E-2</v>
      </c>
    </row>
    <row r="10" spans="2:11" x14ac:dyDescent="0.2">
      <c r="B10" s="3">
        <v>10.5</v>
      </c>
      <c r="C10" s="1">
        <v>1.3306089999999999</v>
      </c>
      <c r="D10" s="1">
        <v>1.3651960000000001</v>
      </c>
      <c r="E10" s="1">
        <f t="shared" si="0"/>
        <v>1.3479025</v>
      </c>
      <c r="F10" s="1">
        <f t="shared" si="1"/>
        <v>1.7293500000000069E-2</v>
      </c>
      <c r="G10" s="1">
        <v>10.5</v>
      </c>
      <c r="H10" s="1">
        <v>1.0541149999999999</v>
      </c>
      <c r="I10" s="1">
        <v>1.134331</v>
      </c>
      <c r="J10" s="1">
        <f t="shared" si="2"/>
        <v>1.0942229999999999</v>
      </c>
      <c r="K10" s="2">
        <f t="shared" si="3"/>
        <v>4.0108000000000026E-2</v>
      </c>
    </row>
    <row r="11" spans="2:11" x14ac:dyDescent="0.2">
      <c r="B11" s="3">
        <v>12</v>
      </c>
      <c r="C11" s="1">
        <v>1.027846</v>
      </c>
      <c r="D11" s="1">
        <v>1.1963170000000001</v>
      </c>
      <c r="E11" s="1">
        <f t="shared" si="0"/>
        <v>1.1120814999999999</v>
      </c>
      <c r="F11" s="1">
        <f t="shared" si="1"/>
        <v>8.4235500000000005E-2</v>
      </c>
      <c r="G11" s="1">
        <v>12</v>
      </c>
      <c r="H11" s="1">
        <v>1.004915</v>
      </c>
      <c r="I11" s="1">
        <v>1</v>
      </c>
      <c r="J11" s="1">
        <f t="shared" si="2"/>
        <v>1.0024575</v>
      </c>
      <c r="K11" s="2">
        <f t="shared" si="3"/>
        <v>2.4575000000000009E-3</v>
      </c>
    </row>
    <row r="12" spans="2:11" x14ac:dyDescent="0.2">
      <c r="B12" s="3" t="s">
        <v>124</v>
      </c>
      <c r="C12" s="1" t="s">
        <v>265</v>
      </c>
      <c r="D12" s="1" t="s">
        <v>266</v>
      </c>
      <c r="E12" s="36"/>
      <c r="F12" s="37"/>
      <c r="G12" s="38"/>
      <c r="H12" s="1" t="s">
        <v>181</v>
      </c>
      <c r="I12" s="1" t="s">
        <v>222</v>
      </c>
      <c r="J12" s="36"/>
      <c r="K12" s="39"/>
    </row>
    <row r="13" spans="2:11" x14ac:dyDescent="0.2">
      <c r="B13" s="15"/>
      <c r="C13" s="10"/>
      <c r="D13" s="10"/>
      <c r="E13" s="10"/>
      <c r="F13" s="10"/>
      <c r="G13" s="10"/>
      <c r="H13" s="10"/>
      <c r="I13" s="10"/>
      <c r="J13" s="10"/>
      <c r="K13" s="12"/>
    </row>
    <row r="14" spans="2:11" x14ac:dyDescent="0.2">
      <c r="B14" s="29" t="s">
        <v>97</v>
      </c>
      <c r="C14" s="30"/>
      <c r="D14" s="30"/>
      <c r="E14" s="30"/>
      <c r="F14" s="30"/>
      <c r="G14" s="30"/>
      <c r="H14" s="10"/>
      <c r="I14" s="10"/>
      <c r="J14" s="10"/>
      <c r="K14" s="12"/>
    </row>
    <row r="15" spans="2:11" x14ac:dyDescent="0.2">
      <c r="B15" s="3"/>
      <c r="C15" s="1"/>
      <c r="D15" s="1"/>
      <c r="E15" s="1"/>
      <c r="F15" s="1"/>
      <c r="G15" s="1"/>
      <c r="H15" s="10"/>
      <c r="I15" s="10"/>
      <c r="J15" s="10"/>
      <c r="K15" s="12"/>
    </row>
    <row r="16" spans="2:11" x14ac:dyDescent="0.2">
      <c r="B16" s="3" t="s">
        <v>6</v>
      </c>
      <c r="C16" s="1" t="s">
        <v>87</v>
      </c>
      <c r="D16" s="1"/>
      <c r="E16" s="1"/>
      <c r="F16" s="1"/>
      <c r="G16" s="1"/>
      <c r="H16" s="10"/>
      <c r="I16" s="10"/>
      <c r="J16" s="10"/>
      <c r="K16" s="12"/>
    </row>
    <row r="17" spans="2:11" x14ac:dyDescent="0.2">
      <c r="B17" s="3" t="s">
        <v>8</v>
      </c>
      <c r="C17" s="1" t="s">
        <v>9</v>
      </c>
      <c r="D17" s="1"/>
      <c r="E17" s="1"/>
      <c r="F17" s="1"/>
      <c r="G17" s="1"/>
      <c r="H17" s="10"/>
      <c r="I17" s="10"/>
      <c r="J17" s="10"/>
      <c r="K17" s="12"/>
    </row>
    <row r="18" spans="2:11" x14ac:dyDescent="0.2">
      <c r="B18" s="3" t="s">
        <v>10</v>
      </c>
      <c r="C18" s="1">
        <v>0.05</v>
      </c>
      <c r="D18" s="1"/>
      <c r="E18" s="1"/>
      <c r="F18" s="1"/>
      <c r="G18" s="1"/>
      <c r="H18" s="10"/>
      <c r="I18" s="10"/>
      <c r="J18" s="10"/>
      <c r="K18" s="12"/>
    </row>
    <row r="19" spans="2:11" x14ac:dyDescent="0.2">
      <c r="B19" s="3"/>
      <c r="C19" s="1"/>
      <c r="D19" s="1"/>
      <c r="E19" s="1"/>
      <c r="F19" s="1"/>
      <c r="G19" s="1"/>
      <c r="H19" s="10"/>
      <c r="I19" s="10"/>
      <c r="J19" s="10"/>
      <c r="K19" s="12"/>
    </row>
    <row r="20" spans="2:11" x14ac:dyDescent="0.2">
      <c r="B20" s="3" t="s">
        <v>11</v>
      </c>
      <c r="C20" s="1" t="s">
        <v>12</v>
      </c>
      <c r="D20" s="1" t="s">
        <v>13</v>
      </c>
      <c r="E20" s="1" t="s">
        <v>14</v>
      </c>
      <c r="F20" s="1" t="s">
        <v>15</v>
      </c>
      <c r="G20" s="1"/>
      <c r="H20" s="10"/>
      <c r="I20" s="10"/>
      <c r="J20" s="10"/>
      <c r="K20" s="12"/>
    </row>
    <row r="21" spans="2:11" x14ac:dyDescent="0.2">
      <c r="B21" s="3" t="s">
        <v>267</v>
      </c>
      <c r="C21" s="1">
        <v>59.3</v>
      </c>
      <c r="D21" s="1">
        <v>2.1499999999999998E-2</v>
      </c>
      <c r="E21" s="1" t="s">
        <v>46</v>
      </c>
      <c r="F21" s="1" t="s">
        <v>9</v>
      </c>
      <c r="G21" s="1"/>
      <c r="H21" s="10"/>
      <c r="I21" s="10"/>
      <c r="J21" s="10"/>
      <c r="K21" s="12"/>
    </row>
    <row r="22" spans="2:11" x14ac:dyDescent="0.2">
      <c r="B22" s="3" t="s">
        <v>72</v>
      </c>
      <c r="C22" s="1">
        <v>13.87</v>
      </c>
      <c r="D22" s="1">
        <v>4.07E-2</v>
      </c>
      <c r="E22" s="1" t="s">
        <v>46</v>
      </c>
      <c r="F22" s="1" t="s">
        <v>9</v>
      </c>
      <c r="G22" s="1"/>
      <c r="H22" s="10"/>
      <c r="I22" s="10"/>
      <c r="J22" s="10"/>
      <c r="K22" s="12"/>
    </row>
    <row r="23" spans="2:11" x14ac:dyDescent="0.2">
      <c r="B23" s="3" t="s">
        <v>268</v>
      </c>
      <c r="C23" s="1">
        <v>6.141</v>
      </c>
      <c r="D23" s="1">
        <v>0.54600000000000004</v>
      </c>
      <c r="E23" s="1" t="s">
        <v>19</v>
      </c>
      <c r="F23" s="1" t="s">
        <v>20</v>
      </c>
      <c r="G23" s="1"/>
      <c r="H23" s="10"/>
      <c r="I23" s="10"/>
      <c r="J23" s="10"/>
      <c r="K23" s="12"/>
    </row>
    <row r="24" spans="2:11" x14ac:dyDescent="0.2">
      <c r="B24" s="3" t="s">
        <v>269</v>
      </c>
      <c r="C24" s="1">
        <v>11.2</v>
      </c>
      <c r="D24" s="1"/>
      <c r="E24" s="1"/>
      <c r="F24" s="1"/>
      <c r="G24" s="1"/>
      <c r="H24" s="10"/>
      <c r="I24" s="10"/>
      <c r="J24" s="10"/>
      <c r="K24" s="12"/>
    </row>
    <row r="25" spans="2:11" x14ac:dyDescent="0.2">
      <c r="B25" s="3" t="s">
        <v>270</v>
      </c>
      <c r="C25" s="1">
        <v>5.6689999999999997E-2</v>
      </c>
      <c r="D25" s="1"/>
      <c r="E25" s="1"/>
      <c r="F25" s="1"/>
      <c r="G25" s="1"/>
      <c r="H25" s="10"/>
      <c r="I25" s="10"/>
      <c r="J25" s="10"/>
      <c r="K25" s="12"/>
    </row>
    <row r="26" spans="2:11" x14ac:dyDescent="0.2">
      <c r="B26" s="3" t="s">
        <v>21</v>
      </c>
      <c r="C26" s="1">
        <v>2.7090000000000001</v>
      </c>
      <c r="D26" s="1"/>
      <c r="E26" s="1"/>
      <c r="F26" s="1"/>
      <c r="G26" s="1"/>
      <c r="H26" s="10"/>
      <c r="I26" s="10"/>
      <c r="J26" s="10"/>
      <c r="K26" s="12"/>
    </row>
    <row r="27" spans="2:11" x14ac:dyDescent="0.2">
      <c r="B27" s="3"/>
      <c r="C27" s="1"/>
      <c r="D27" s="1"/>
      <c r="E27" s="1"/>
      <c r="F27" s="1"/>
      <c r="G27" s="1"/>
      <c r="H27" s="10"/>
      <c r="I27" s="10"/>
      <c r="J27" s="10"/>
      <c r="K27" s="12"/>
    </row>
    <row r="28" spans="2:11" x14ac:dyDescent="0.2">
      <c r="B28" s="3" t="s">
        <v>22</v>
      </c>
      <c r="C28" s="1" t="s">
        <v>23</v>
      </c>
      <c r="D28" s="1" t="s">
        <v>24</v>
      </c>
      <c r="E28" s="1" t="s">
        <v>25</v>
      </c>
      <c r="F28" s="1" t="s">
        <v>26</v>
      </c>
      <c r="G28" s="1" t="s">
        <v>13</v>
      </c>
      <c r="H28" s="10"/>
      <c r="I28" s="10"/>
      <c r="J28" s="10"/>
      <c r="K28" s="12"/>
    </row>
    <row r="29" spans="2:11" x14ac:dyDescent="0.2">
      <c r="B29" s="3" t="s">
        <v>267</v>
      </c>
      <c r="C29" s="1">
        <v>9.7650000000000006</v>
      </c>
      <c r="D29" s="1">
        <v>7</v>
      </c>
      <c r="E29" s="1">
        <v>1.395</v>
      </c>
      <c r="F29" s="1" t="s">
        <v>271</v>
      </c>
      <c r="G29" s="1" t="s">
        <v>272</v>
      </c>
      <c r="H29" s="10"/>
      <c r="I29" s="10"/>
      <c r="J29" s="10"/>
      <c r="K29" s="12"/>
    </row>
    <row r="30" spans="2:11" x14ac:dyDescent="0.2">
      <c r="B30" s="3" t="s">
        <v>72</v>
      </c>
      <c r="C30" s="1">
        <v>2.2829999999999999</v>
      </c>
      <c r="D30" s="1">
        <v>1</v>
      </c>
      <c r="E30" s="1">
        <v>2.2829999999999999</v>
      </c>
      <c r="F30" s="1" t="s">
        <v>273</v>
      </c>
      <c r="G30" s="1" t="s">
        <v>274</v>
      </c>
      <c r="H30" s="10"/>
      <c r="I30" s="10"/>
      <c r="J30" s="10"/>
      <c r="K30" s="12"/>
    </row>
    <row r="31" spans="2:11" x14ac:dyDescent="0.2">
      <c r="B31" s="3" t="s">
        <v>268</v>
      </c>
      <c r="C31" s="1">
        <v>1.0109999999999999</v>
      </c>
      <c r="D31" s="1">
        <v>7</v>
      </c>
      <c r="E31" s="1">
        <v>0.14449999999999999</v>
      </c>
      <c r="F31" s="1" t="s">
        <v>275</v>
      </c>
      <c r="G31" s="1" t="s">
        <v>276</v>
      </c>
      <c r="H31" s="10"/>
      <c r="I31" s="10"/>
      <c r="J31" s="10"/>
      <c r="K31" s="12"/>
    </row>
    <row r="32" spans="2:11" x14ac:dyDescent="0.2">
      <c r="B32" s="3" t="s">
        <v>269</v>
      </c>
      <c r="C32" s="1">
        <v>1.8440000000000001</v>
      </c>
      <c r="D32" s="1">
        <v>7</v>
      </c>
      <c r="E32" s="1">
        <v>0.26350000000000001</v>
      </c>
      <c r="F32" s="1"/>
      <c r="G32" s="1"/>
      <c r="H32" s="10"/>
      <c r="I32" s="10"/>
      <c r="J32" s="10"/>
      <c r="K32" s="12"/>
    </row>
    <row r="33" spans="2:11" x14ac:dyDescent="0.2">
      <c r="B33" s="3" t="s">
        <v>270</v>
      </c>
      <c r="C33" s="1">
        <v>9.3349999999999995E-3</v>
      </c>
      <c r="D33" s="1">
        <v>1</v>
      </c>
      <c r="E33" s="1">
        <v>9.3349999999999995E-3</v>
      </c>
      <c r="F33" s="1"/>
      <c r="G33" s="1"/>
      <c r="H33" s="10"/>
      <c r="I33" s="10"/>
      <c r="J33" s="10"/>
      <c r="K33" s="12"/>
    </row>
    <row r="34" spans="2:11" x14ac:dyDescent="0.2">
      <c r="B34" s="3" t="s">
        <v>21</v>
      </c>
      <c r="C34" s="1">
        <v>0.4461</v>
      </c>
      <c r="D34" s="1">
        <v>1</v>
      </c>
      <c r="E34" s="1">
        <v>0.4461</v>
      </c>
      <c r="F34" s="1"/>
      <c r="G34" s="1"/>
      <c r="H34" s="10"/>
      <c r="I34" s="10"/>
      <c r="J34" s="10"/>
      <c r="K34" s="12"/>
    </row>
    <row r="35" spans="2:11" x14ac:dyDescent="0.2">
      <c r="B35" s="3" t="s">
        <v>28</v>
      </c>
      <c r="C35" s="1">
        <v>1.107</v>
      </c>
      <c r="D35" s="1">
        <v>7</v>
      </c>
      <c r="E35" s="1">
        <v>0.15820000000000001</v>
      </c>
      <c r="F35" s="1"/>
      <c r="G35" s="1"/>
      <c r="H35" s="10"/>
      <c r="I35" s="10"/>
      <c r="J35" s="10"/>
      <c r="K35" s="12"/>
    </row>
    <row r="36" spans="2:11" x14ac:dyDescent="0.2">
      <c r="B36" s="3"/>
      <c r="C36" s="1"/>
      <c r="D36" s="1"/>
      <c r="E36" s="1"/>
      <c r="F36" s="1"/>
      <c r="G36" s="1"/>
      <c r="H36" s="10"/>
      <c r="I36" s="10"/>
      <c r="J36" s="10"/>
      <c r="K36" s="12"/>
    </row>
    <row r="37" spans="2:11" x14ac:dyDescent="0.2">
      <c r="B37" s="3" t="s">
        <v>29</v>
      </c>
      <c r="C37" s="1"/>
      <c r="D37" s="1"/>
      <c r="E37" s="1"/>
      <c r="F37" s="1"/>
      <c r="G37" s="1"/>
      <c r="H37" s="10"/>
      <c r="I37" s="10"/>
      <c r="J37" s="10"/>
      <c r="K37" s="12"/>
    </row>
    <row r="38" spans="2:11" x14ac:dyDescent="0.2">
      <c r="B38" s="3" t="s">
        <v>93</v>
      </c>
      <c r="C38" s="1">
        <v>2.0310000000000001</v>
      </c>
      <c r="D38" s="1"/>
      <c r="E38" s="1"/>
      <c r="F38" s="1"/>
      <c r="G38" s="1"/>
      <c r="H38" s="10"/>
      <c r="I38" s="10"/>
      <c r="J38" s="10"/>
      <c r="K38" s="12"/>
    </row>
    <row r="39" spans="2:11" x14ac:dyDescent="0.2">
      <c r="B39" s="3" t="s">
        <v>94</v>
      </c>
      <c r="C39" s="1">
        <v>1.4970000000000001</v>
      </c>
      <c r="D39" s="1"/>
      <c r="E39" s="1"/>
      <c r="F39" s="1"/>
      <c r="G39" s="1"/>
      <c r="H39" s="10"/>
      <c r="I39" s="10"/>
      <c r="J39" s="10"/>
      <c r="K39" s="12"/>
    </row>
    <row r="40" spans="2:11" x14ac:dyDescent="0.2">
      <c r="B40" s="3" t="s">
        <v>30</v>
      </c>
      <c r="C40" s="1">
        <v>0.53420000000000001</v>
      </c>
      <c r="D40" s="1"/>
      <c r="E40" s="1"/>
      <c r="F40" s="1"/>
      <c r="G40" s="1"/>
      <c r="H40" s="10"/>
      <c r="I40" s="10"/>
      <c r="J40" s="10"/>
      <c r="K40" s="12"/>
    </row>
    <row r="41" spans="2:11" x14ac:dyDescent="0.2">
      <c r="B41" s="3" t="s">
        <v>31</v>
      </c>
      <c r="C41" s="1">
        <v>3.4160000000000003E-2</v>
      </c>
      <c r="D41" s="1"/>
      <c r="E41" s="1"/>
      <c r="F41" s="1"/>
      <c r="G41" s="1"/>
      <c r="H41" s="10"/>
      <c r="I41" s="10"/>
      <c r="J41" s="10"/>
      <c r="K41" s="12"/>
    </row>
    <row r="42" spans="2:11" x14ac:dyDescent="0.2">
      <c r="B42" s="3" t="s">
        <v>32</v>
      </c>
      <c r="C42" s="1" t="s">
        <v>277</v>
      </c>
      <c r="D42" s="1"/>
      <c r="E42" s="1"/>
      <c r="F42" s="1"/>
      <c r="G42" s="1"/>
      <c r="H42" s="10"/>
      <c r="I42" s="10"/>
      <c r="J42" s="10"/>
      <c r="K42" s="12"/>
    </row>
    <row r="43" spans="2:11" x14ac:dyDescent="0.2">
      <c r="B43" s="3"/>
      <c r="C43" s="1"/>
      <c r="D43" s="1"/>
      <c r="E43" s="1"/>
      <c r="F43" s="1"/>
      <c r="G43" s="1"/>
      <c r="H43" s="10"/>
      <c r="I43" s="10"/>
      <c r="J43" s="10"/>
      <c r="K43" s="12"/>
    </row>
    <row r="44" spans="2:11" x14ac:dyDescent="0.2">
      <c r="B44" s="3" t="s">
        <v>33</v>
      </c>
      <c r="C44" s="1"/>
      <c r="D44" s="1"/>
      <c r="E44" s="1"/>
      <c r="F44" s="1"/>
      <c r="G44" s="1"/>
      <c r="H44" s="10"/>
      <c r="I44" s="10"/>
      <c r="J44" s="10"/>
      <c r="K44" s="12"/>
    </row>
    <row r="45" spans="2:11" x14ac:dyDescent="0.2">
      <c r="B45" s="21" t="s">
        <v>74</v>
      </c>
      <c r="C45" s="16">
        <v>2</v>
      </c>
      <c r="D45" s="16"/>
      <c r="E45" s="16"/>
      <c r="F45" s="16"/>
      <c r="G45" s="16"/>
      <c r="H45" s="10"/>
      <c r="I45" s="10"/>
      <c r="J45" s="10"/>
      <c r="K45" s="12"/>
    </row>
    <row r="46" spans="2:11" x14ac:dyDescent="0.2">
      <c r="B46" s="3" t="s">
        <v>278</v>
      </c>
      <c r="C46" s="1">
        <v>8</v>
      </c>
      <c r="D46" s="1"/>
      <c r="E46" s="1"/>
      <c r="F46" s="1"/>
      <c r="G46" s="1"/>
      <c r="H46" s="10"/>
      <c r="I46" s="10"/>
      <c r="J46" s="10"/>
      <c r="K46" s="12"/>
    </row>
    <row r="47" spans="2:11" x14ac:dyDescent="0.2">
      <c r="B47" s="3" t="s">
        <v>34</v>
      </c>
      <c r="C47" s="1">
        <v>2</v>
      </c>
      <c r="D47" s="1"/>
      <c r="E47" s="1"/>
      <c r="F47" s="1"/>
      <c r="G47" s="1"/>
      <c r="H47" s="10"/>
      <c r="I47" s="10"/>
      <c r="J47" s="10"/>
      <c r="K47" s="12"/>
    </row>
    <row r="48" spans="2:11" x14ac:dyDescent="0.2">
      <c r="B48" s="3" t="s">
        <v>35</v>
      </c>
      <c r="C48" s="1">
        <v>0</v>
      </c>
      <c r="D48" s="1"/>
      <c r="E48" s="1"/>
      <c r="F48" s="1"/>
      <c r="G48" s="1"/>
      <c r="H48" s="10"/>
      <c r="I48" s="10"/>
      <c r="J48" s="10"/>
      <c r="K48" s="12"/>
    </row>
    <row r="49" spans="2:11" x14ac:dyDescent="0.2">
      <c r="B49" s="15"/>
      <c r="C49" s="10"/>
      <c r="D49" s="10"/>
      <c r="E49" s="10"/>
      <c r="F49" s="10"/>
      <c r="G49" s="10"/>
      <c r="H49" s="10"/>
      <c r="I49" s="10"/>
      <c r="J49" s="10"/>
      <c r="K49" s="12"/>
    </row>
    <row r="50" spans="2:11" x14ac:dyDescent="0.2">
      <c r="B50" s="31" t="s">
        <v>111</v>
      </c>
      <c r="C50" s="32"/>
      <c r="D50" s="32"/>
      <c r="E50" s="32"/>
      <c r="F50" s="32"/>
      <c r="G50" s="32"/>
      <c r="H50" s="32"/>
      <c r="I50" s="32"/>
      <c r="J50" s="33"/>
      <c r="K50" s="12"/>
    </row>
    <row r="51" spans="2:11" x14ac:dyDescent="0.2">
      <c r="B51" s="3"/>
      <c r="C51" s="1"/>
      <c r="D51" s="1"/>
      <c r="E51" s="1"/>
      <c r="F51" s="1"/>
      <c r="G51" s="1"/>
      <c r="H51" s="1"/>
      <c r="I51" s="1"/>
      <c r="J51" s="1"/>
      <c r="K51" s="12"/>
    </row>
    <row r="52" spans="2:11" x14ac:dyDescent="0.2">
      <c r="B52" s="3" t="s">
        <v>36</v>
      </c>
      <c r="C52" s="1">
        <v>1</v>
      </c>
      <c r="D52" s="1"/>
      <c r="E52" s="1"/>
      <c r="F52" s="1"/>
      <c r="G52" s="1"/>
      <c r="H52" s="1"/>
      <c r="I52" s="1"/>
      <c r="J52" s="1"/>
      <c r="K52" s="12"/>
    </row>
    <row r="53" spans="2:11" x14ac:dyDescent="0.2">
      <c r="B53" s="3" t="s">
        <v>37</v>
      </c>
      <c r="C53" s="1">
        <v>8</v>
      </c>
      <c r="D53" s="1"/>
      <c r="E53" s="1"/>
      <c r="F53" s="1"/>
      <c r="G53" s="1"/>
      <c r="H53" s="1"/>
      <c r="I53" s="1"/>
      <c r="J53" s="1"/>
      <c r="K53" s="12"/>
    </row>
    <row r="54" spans="2:11" x14ac:dyDescent="0.2">
      <c r="B54" s="3" t="s">
        <v>10</v>
      </c>
      <c r="C54" s="1">
        <v>0.05</v>
      </c>
      <c r="D54" s="1"/>
      <c r="E54" s="1"/>
      <c r="F54" s="1"/>
      <c r="G54" s="1"/>
      <c r="H54" s="1"/>
      <c r="I54" s="1"/>
      <c r="J54" s="1"/>
      <c r="K54" s="12"/>
    </row>
    <row r="55" spans="2:11" x14ac:dyDescent="0.2">
      <c r="B55" s="3"/>
      <c r="C55" s="1"/>
      <c r="D55" s="1"/>
      <c r="E55" s="1"/>
      <c r="F55" s="1"/>
      <c r="G55" s="1"/>
      <c r="H55" s="1"/>
      <c r="I55" s="1"/>
      <c r="J55" s="1"/>
      <c r="K55" s="12"/>
    </row>
    <row r="56" spans="2:11" x14ac:dyDescent="0.2">
      <c r="B56" s="3" t="s">
        <v>38</v>
      </c>
      <c r="C56" s="1" t="s">
        <v>39</v>
      </c>
      <c r="D56" s="1" t="s">
        <v>40</v>
      </c>
      <c r="E56" s="1" t="s">
        <v>41</v>
      </c>
      <c r="F56" s="1" t="s">
        <v>42</v>
      </c>
      <c r="G56" s="1" t="s">
        <v>43</v>
      </c>
      <c r="H56" s="1"/>
      <c r="I56" s="1"/>
      <c r="J56" s="1"/>
      <c r="K56" s="12"/>
    </row>
    <row r="57" spans="2:11" x14ac:dyDescent="0.2">
      <c r="B57" s="3"/>
      <c r="C57" s="1"/>
      <c r="D57" s="1"/>
      <c r="E57" s="1"/>
      <c r="F57" s="1"/>
      <c r="G57" s="1"/>
      <c r="H57" s="1"/>
      <c r="I57" s="1"/>
      <c r="J57" s="1"/>
      <c r="K57" s="12"/>
    </row>
    <row r="58" spans="2:11" x14ac:dyDescent="0.2">
      <c r="B58" s="3" t="s">
        <v>89</v>
      </c>
      <c r="C58" s="1"/>
      <c r="D58" s="1"/>
      <c r="E58" s="1"/>
      <c r="F58" s="1"/>
      <c r="G58" s="1"/>
      <c r="H58" s="1"/>
      <c r="I58" s="1"/>
      <c r="J58" s="1"/>
      <c r="K58" s="12"/>
    </row>
    <row r="59" spans="2:11" x14ac:dyDescent="0.2">
      <c r="B59" s="3" t="s">
        <v>103</v>
      </c>
      <c r="C59" s="1">
        <v>1.304</v>
      </c>
      <c r="D59" s="1" t="s">
        <v>279</v>
      </c>
      <c r="E59" s="1" t="s">
        <v>20</v>
      </c>
      <c r="F59" s="1" t="s">
        <v>19</v>
      </c>
      <c r="G59" s="1">
        <v>0.1082</v>
      </c>
      <c r="H59" s="1"/>
      <c r="I59" s="1"/>
      <c r="J59" s="1"/>
      <c r="K59" s="12"/>
    </row>
    <row r="60" spans="2:11" x14ac:dyDescent="0.2">
      <c r="B60" s="3" t="s">
        <v>104</v>
      </c>
      <c r="C60" s="1">
        <v>0.73329999999999995</v>
      </c>
      <c r="D60" s="1" t="s">
        <v>280</v>
      </c>
      <c r="E60" s="1" t="s">
        <v>20</v>
      </c>
      <c r="F60" s="1" t="s">
        <v>19</v>
      </c>
      <c r="G60" s="1">
        <v>0.86180000000000001</v>
      </c>
      <c r="H60" s="1"/>
      <c r="I60" s="1"/>
      <c r="J60" s="1"/>
      <c r="K60" s="12"/>
    </row>
    <row r="61" spans="2:11" x14ac:dyDescent="0.2">
      <c r="B61" s="3" t="s">
        <v>105</v>
      </c>
      <c r="C61" s="1">
        <v>0.67430000000000001</v>
      </c>
      <c r="D61" s="1" t="s">
        <v>281</v>
      </c>
      <c r="E61" s="1" t="s">
        <v>20</v>
      </c>
      <c r="F61" s="1" t="s">
        <v>19</v>
      </c>
      <c r="G61" s="1" t="s">
        <v>48</v>
      </c>
      <c r="H61" s="1"/>
      <c r="I61" s="1"/>
      <c r="J61" s="1"/>
      <c r="K61" s="12"/>
    </row>
    <row r="62" spans="2:11" x14ac:dyDescent="0.2">
      <c r="B62" s="3" t="s">
        <v>106</v>
      </c>
      <c r="C62" s="1">
        <v>0.56559999999999999</v>
      </c>
      <c r="D62" s="1" t="s">
        <v>282</v>
      </c>
      <c r="E62" s="1" t="s">
        <v>20</v>
      </c>
      <c r="F62" s="1" t="s">
        <v>19</v>
      </c>
      <c r="G62" s="1" t="s">
        <v>48</v>
      </c>
      <c r="H62" s="1"/>
      <c r="I62" s="1"/>
      <c r="J62" s="1"/>
      <c r="K62" s="12"/>
    </row>
    <row r="63" spans="2:11" x14ac:dyDescent="0.2">
      <c r="B63" s="3" t="s">
        <v>107</v>
      </c>
      <c r="C63" s="1">
        <v>0.36909999999999998</v>
      </c>
      <c r="D63" s="1" t="s">
        <v>283</v>
      </c>
      <c r="E63" s="1" t="s">
        <v>20</v>
      </c>
      <c r="F63" s="1" t="s">
        <v>19</v>
      </c>
      <c r="G63" s="1" t="s">
        <v>48</v>
      </c>
      <c r="H63" s="1"/>
      <c r="I63" s="1"/>
      <c r="J63" s="1"/>
      <c r="K63" s="12"/>
    </row>
    <row r="64" spans="2:11" x14ac:dyDescent="0.2">
      <c r="B64" s="3" t="s">
        <v>108</v>
      </c>
      <c r="C64" s="1">
        <v>0.2646</v>
      </c>
      <c r="D64" s="1" t="s">
        <v>284</v>
      </c>
      <c r="E64" s="1" t="s">
        <v>20</v>
      </c>
      <c r="F64" s="1" t="s">
        <v>19</v>
      </c>
      <c r="G64" s="1" t="s">
        <v>48</v>
      </c>
      <c r="H64" s="1"/>
      <c r="I64" s="1"/>
      <c r="J64" s="1"/>
      <c r="K64" s="12"/>
    </row>
    <row r="65" spans="2:11" x14ac:dyDescent="0.2">
      <c r="B65" s="3" t="s">
        <v>109</v>
      </c>
      <c r="C65" s="1">
        <v>0.25369999999999998</v>
      </c>
      <c r="D65" s="1" t="s">
        <v>285</v>
      </c>
      <c r="E65" s="1" t="s">
        <v>20</v>
      </c>
      <c r="F65" s="1" t="s">
        <v>19</v>
      </c>
      <c r="G65" s="1" t="s">
        <v>48</v>
      </c>
      <c r="H65" s="1"/>
      <c r="I65" s="1"/>
      <c r="J65" s="1"/>
      <c r="K65" s="12"/>
    </row>
    <row r="66" spans="2:11" x14ac:dyDescent="0.2">
      <c r="B66" s="3" t="s">
        <v>110</v>
      </c>
      <c r="C66" s="1">
        <v>0.1096</v>
      </c>
      <c r="D66" s="1" t="s">
        <v>286</v>
      </c>
      <c r="E66" s="1" t="s">
        <v>20</v>
      </c>
      <c r="F66" s="1" t="s">
        <v>19</v>
      </c>
      <c r="G66" s="1" t="s">
        <v>48</v>
      </c>
      <c r="H66" s="1"/>
      <c r="I66" s="1"/>
      <c r="J66" s="1"/>
      <c r="K66" s="12"/>
    </row>
    <row r="67" spans="2:11" x14ac:dyDescent="0.2">
      <c r="B67" s="3"/>
      <c r="C67" s="1"/>
      <c r="D67" s="1"/>
      <c r="E67" s="1"/>
      <c r="F67" s="1"/>
      <c r="G67" s="1"/>
      <c r="H67" s="1"/>
      <c r="I67" s="1"/>
      <c r="J67" s="1"/>
      <c r="K67" s="12"/>
    </row>
    <row r="68" spans="2:11" x14ac:dyDescent="0.2">
      <c r="B68" s="3"/>
      <c r="C68" s="1"/>
      <c r="D68" s="1"/>
      <c r="E68" s="1"/>
      <c r="F68" s="1"/>
      <c r="G68" s="1"/>
      <c r="H68" s="1"/>
      <c r="I68" s="1"/>
      <c r="J68" s="1"/>
      <c r="K68" s="12"/>
    </row>
    <row r="69" spans="2:11" x14ac:dyDescent="0.2">
      <c r="B69" s="24" t="s">
        <v>50</v>
      </c>
      <c r="C69" s="7" t="s">
        <v>51</v>
      </c>
      <c r="D69" s="7" t="s">
        <v>52</v>
      </c>
      <c r="E69" s="7" t="s">
        <v>39</v>
      </c>
      <c r="F69" s="7" t="s">
        <v>53</v>
      </c>
      <c r="G69" s="7" t="s">
        <v>54</v>
      </c>
      <c r="H69" s="7" t="s">
        <v>55</v>
      </c>
      <c r="I69" s="7" t="s">
        <v>56</v>
      </c>
      <c r="J69" s="7" t="s">
        <v>24</v>
      </c>
      <c r="K69" s="27"/>
    </row>
    <row r="70" spans="2:11" x14ac:dyDescent="0.2">
      <c r="B70" s="3"/>
      <c r="C70" s="1"/>
      <c r="D70" s="1"/>
      <c r="E70" s="1"/>
      <c r="F70" s="1"/>
      <c r="G70" s="1"/>
      <c r="H70" s="1"/>
      <c r="I70" s="1"/>
      <c r="J70" s="1"/>
      <c r="K70" s="27"/>
    </row>
    <row r="71" spans="2:11" x14ac:dyDescent="0.2">
      <c r="B71" s="3" t="s">
        <v>89</v>
      </c>
      <c r="C71" s="1"/>
      <c r="D71" s="1"/>
      <c r="E71" s="1"/>
      <c r="F71" s="1"/>
      <c r="G71" s="1"/>
      <c r="H71" s="1"/>
      <c r="I71" s="1"/>
      <c r="J71" s="1"/>
      <c r="K71" s="27"/>
    </row>
    <row r="72" spans="2:11" x14ac:dyDescent="0.2">
      <c r="B72" s="3" t="s">
        <v>103</v>
      </c>
      <c r="C72" s="1">
        <v>3.1920000000000002</v>
      </c>
      <c r="D72" s="1">
        <v>1.8879999999999999</v>
      </c>
      <c r="E72" s="1">
        <v>1.304</v>
      </c>
      <c r="F72" s="1">
        <v>0.3977</v>
      </c>
      <c r="G72" s="1">
        <v>2</v>
      </c>
      <c r="H72" s="1">
        <v>2</v>
      </c>
      <c r="I72" s="1">
        <v>3.278</v>
      </c>
      <c r="J72" s="1">
        <v>7</v>
      </c>
      <c r="K72" s="27"/>
    </row>
    <row r="73" spans="2:11" x14ac:dyDescent="0.2">
      <c r="B73" s="3" t="s">
        <v>104</v>
      </c>
      <c r="C73" s="1">
        <v>2.9079999999999999</v>
      </c>
      <c r="D73" s="1">
        <v>2.1749999999999998</v>
      </c>
      <c r="E73" s="1">
        <v>0.73329999999999995</v>
      </c>
      <c r="F73" s="1">
        <v>0.3977</v>
      </c>
      <c r="G73" s="1">
        <v>2</v>
      </c>
      <c r="H73" s="1">
        <v>2</v>
      </c>
      <c r="I73" s="1">
        <v>1.8440000000000001</v>
      </c>
      <c r="J73" s="1">
        <v>7</v>
      </c>
      <c r="K73" s="27"/>
    </row>
    <row r="74" spans="2:11" x14ac:dyDescent="0.2">
      <c r="B74" s="3" t="s">
        <v>105</v>
      </c>
      <c r="C74" s="1">
        <v>2.492</v>
      </c>
      <c r="D74" s="1">
        <v>1.8180000000000001</v>
      </c>
      <c r="E74" s="1">
        <v>0.67430000000000001</v>
      </c>
      <c r="F74" s="1">
        <v>0.3977</v>
      </c>
      <c r="G74" s="1">
        <v>2</v>
      </c>
      <c r="H74" s="1">
        <v>2</v>
      </c>
      <c r="I74" s="1">
        <v>1.696</v>
      </c>
      <c r="J74" s="1">
        <v>7</v>
      </c>
      <c r="K74" s="27"/>
    </row>
    <row r="75" spans="2:11" x14ac:dyDescent="0.2">
      <c r="B75" s="3" t="s">
        <v>106</v>
      </c>
      <c r="C75" s="1">
        <v>2.0870000000000002</v>
      </c>
      <c r="D75" s="1">
        <v>1.522</v>
      </c>
      <c r="E75" s="1">
        <v>0.56559999999999999</v>
      </c>
      <c r="F75" s="1">
        <v>0.3977</v>
      </c>
      <c r="G75" s="1">
        <v>2</v>
      </c>
      <c r="H75" s="1">
        <v>2</v>
      </c>
      <c r="I75" s="1">
        <v>1.4219999999999999</v>
      </c>
      <c r="J75" s="1">
        <v>7</v>
      </c>
      <c r="K75" s="27"/>
    </row>
    <row r="76" spans="2:11" x14ac:dyDescent="0.2">
      <c r="B76" s="3" t="s">
        <v>107</v>
      </c>
      <c r="C76" s="1">
        <v>1.665</v>
      </c>
      <c r="D76" s="1">
        <v>1.296</v>
      </c>
      <c r="E76" s="1">
        <v>0.36909999999999998</v>
      </c>
      <c r="F76" s="1">
        <v>0.3977</v>
      </c>
      <c r="G76" s="1">
        <v>2</v>
      </c>
      <c r="H76" s="1">
        <v>2</v>
      </c>
      <c r="I76" s="1">
        <v>0.92800000000000005</v>
      </c>
      <c r="J76" s="1">
        <v>7</v>
      </c>
      <c r="K76" s="27"/>
    </row>
    <row r="77" spans="2:11" x14ac:dyDescent="0.2">
      <c r="B77" s="3" t="s">
        <v>108</v>
      </c>
      <c r="C77" s="1">
        <v>1.4430000000000001</v>
      </c>
      <c r="D77" s="1">
        <v>1.1779999999999999</v>
      </c>
      <c r="E77" s="1">
        <v>0.2646</v>
      </c>
      <c r="F77" s="1">
        <v>0.3977</v>
      </c>
      <c r="G77" s="1">
        <v>2</v>
      </c>
      <c r="H77" s="1">
        <v>2</v>
      </c>
      <c r="I77" s="1">
        <v>0.66549999999999998</v>
      </c>
      <c r="J77" s="1">
        <v>7</v>
      </c>
      <c r="K77" s="27"/>
    </row>
    <row r="78" spans="2:11" x14ac:dyDescent="0.2">
      <c r="B78" s="3" t="s">
        <v>109</v>
      </c>
      <c r="C78" s="1">
        <v>1.3480000000000001</v>
      </c>
      <c r="D78" s="1">
        <v>1.0940000000000001</v>
      </c>
      <c r="E78" s="1">
        <v>0.25369999999999998</v>
      </c>
      <c r="F78" s="1">
        <v>0.3977</v>
      </c>
      <c r="G78" s="1">
        <v>2</v>
      </c>
      <c r="H78" s="1">
        <v>2</v>
      </c>
      <c r="I78" s="1">
        <v>0.63790000000000002</v>
      </c>
      <c r="J78" s="1">
        <v>7</v>
      </c>
      <c r="K78" s="27"/>
    </row>
    <row r="79" spans="2:11" ht="16" thickBot="1" x14ac:dyDescent="0.25">
      <c r="B79" s="6" t="s">
        <v>110</v>
      </c>
      <c r="C79" s="4">
        <v>1.1120000000000001</v>
      </c>
      <c r="D79" s="4">
        <v>1.002</v>
      </c>
      <c r="E79" s="4">
        <v>0.1096</v>
      </c>
      <c r="F79" s="4">
        <v>0.3977</v>
      </c>
      <c r="G79" s="4">
        <v>2</v>
      </c>
      <c r="H79" s="4">
        <v>2</v>
      </c>
      <c r="I79" s="4">
        <v>0.2757</v>
      </c>
      <c r="J79" s="4">
        <v>7</v>
      </c>
      <c r="K79" s="28"/>
    </row>
  </sheetData>
  <mergeCells count="6">
    <mergeCell ref="B50:J50"/>
    <mergeCell ref="C2:F2"/>
    <mergeCell ref="G2:K2"/>
    <mergeCell ref="E12:G12"/>
    <mergeCell ref="J12:K12"/>
    <mergeCell ref="B14:G1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465F6-A88E-0944-A41E-87DBE0A20A9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3C3B4-E44E-4721-8E0B-EA552532F11B}">
  <dimension ref="B1:H36"/>
  <sheetViews>
    <sheetView zoomScale="70" zoomScaleNormal="70" workbookViewId="0">
      <selection activeCell="F42" sqref="F42"/>
    </sheetView>
  </sheetViews>
  <sheetFormatPr baseColWidth="10" defaultColWidth="8.83203125" defaultRowHeight="15" x14ac:dyDescent="0.2"/>
  <cols>
    <col min="2" max="2" width="40.5" customWidth="1"/>
    <col min="3" max="3" width="45.83203125" customWidth="1"/>
    <col min="4" max="4" width="20.83203125" customWidth="1"/>
    <col min="6" max="6" width="36.1640625" customWidth="1"/>
    <col min="7" max="7" width="58.1640625" customWidth="1"/>
    <col min="8" max="8" width="26.1640625" customWidth="1"/>
  </cols>
  <sheetData>
    <row r="1" spans="2:8" ht="16" thickBot="1" x14ac:dyDescent="0.25"/>
    <row r="2" spans="2:8" x14ac:dyDescent="0.2">
      <c r="B2" s="5" t="s">
        <v>3</v>
      </c>
      <c r="C2" s="22" t="s">
        <v>2</v>
      </c>
      <c r="D2" s="23" t="s">
        <v>112</v>
      </c>
      <c r="F2" s="5" t="s">
        <v>4</v>
      </c>
      <c r="G2" s="22" t="s">
        <v>2</v>
      </c>
      <c r="H2" s="23" t="s">
        <v>112</v>
      </c>
    </row>
    <row r="3" spans="2:8" x14ac:dyDescent="0.2">
      <c r="B3" s="3">
        <v>1</v>
      </c>
      <c r="C3" s="1">
        <v>16.388797660000002</v>
      </c>
      <c r="D3" s="2">
        <v>1.0386163429999999</v>
      </c>
      <c r="F3" s="3">
        <v>1</v>
      </c>
      <c r="G3" s="1">
        <v>6.1622380000000003</v>
      </c>
      <c r="H3" s="2">
        <v>7.407451</v>
      </c>
    </row>
    <row r="4" spans="2:8" x14ac:dyDescent="0.2">
      <c r="B4" s="3">
        <f>B3+1</f>
        <v>2</v>
      </c>
      <c r="C4" s="1">
        <v>12.67543856</v>
      </c>
      <c r="D4" s="2">
        <v>0.79153519500000002</v>
      </c>
      <c r="F4" s="3">
        <f>F3+1</f>
        <v>2</v>
      </c>
      <c r="G4" s="1">
        <v>17.266860000000001</v>
      </c>
      <c r="H4" s="2">
        <v>4.565366</v>
      </c>
    </row>
    <row r="5" spans="2:8" x14ac:dyDescent="0.2">
      <c r="B5" s="3">
        <f t="shared" ref="B5:B13" si="0">B4+1</f>
        <v>3</v>
      </c>
      <c r="C5" s="1">
        <v>21.30190837</v>
      </c>
      <c r="D5" s="2">
        <v>0.40957152600000002</v>
      </c>
      <c r="F5" s="3">
        <f t="shared" ref="F5:F12" si="1">F4+1</f>
        <v>3</v>
      </c>
      <c r="G5" s="1">
        <v>15.78679</v>
      </c>
      <c r="H5" s="2">
        <v>8.5858209999999993</v>
      </c>
    </row>
    <row r="6" spans="2:8" x14ac:dyDescent="0.2">
      <c r="B6" s="3">
        <f t="shared" si="0"/>
        <v>4</v>
      </c>
      <c r="C6" s="1">
        <v>23.024837810000001</v>
      </c>
      <c r="D6" s="2">
        <v>0.71124072900000002</v>
      </c>
      <c r="F6" s="3">
        <f t="shared" si="1"/>
        <v>4</v>
      </c>
      <c r="G6" s="1">
        <v>20.45289</v>
      </c>
      <c r="H6" s="2">
        <v>2.6070329999999999</v>
      </c>
    </row>
    <row r="7" spans="2:8" x14ac:dyDescent="0.2">
      <c r="B7" s="3">
        <f t="shared" si="0"/>
        <v>5</v>
      </c>
      <c r="C7" s="1">
        <v>7.8889074949999998</v>
      </c>
      <c r="D7" s="2">
        <v>0.71081688399999998</v>
      </c>
      <c r="F7" s="3">
        <f t="shared" si="1"/>
        <v>5</v>
      </c>
      <c r="G7" s="1">
        <v>46.08569</v>
      </c>
      <c r="H7" s="2">
        <v>2.1044809999999998</v>
      </c>
    </row>
    <row r="8" spans="2:8" x14ac:dyDescent="0.2">
      <c r="B8" s="3">
        <f t="shared" si="0"/>
        <v>6</v>
      </c>
      <c r="C8" s="1">
        <v>9.1320303149999997</v>
      </c>
      <c r="D8" s="2">
        <v>0.78339491900000002</v>
      </c>
      <c r="F8" s="3">
        <f t="shared" si="1"/>
        <v>6</v>
      </c>
      <c r="G8" s="1">
        <v>13.834759999999999</v>
      </c>
      <c r="H8" s="2">
        <v>3.9922689999999998</v>
      </c>
    </row>
    <row r="9" spans="2:8" x14ac:dyDescent="0.2">
      <c r="B9" s="3">
        <f t="shared" si="0"/>
        <v>7</v>
      </c>
      <c r="C9" s="1">
        <v>6.9890017249999996</v>
      </c>
      <c r="D9" s="2">
        <v>0.71403681299999999</v>
      </c>
      <c r="F9" s="3">
        <f t="shared" si="1"/>
        <v>7</v>
      </c>
      <c r="G9" s="1">
        <v>24.155809999999999</v>
      </c>
      <c r="H9" s="2">
        <v>13.05607</v>
      </c>
    </row>
    <row r="10" spans="2:8" x14ac:dyDescent="0.2">
      <c r="B10" s="3">
        <f t="shared" si="0"/>
        <v>8</v>
      </c>
      <c r="C10" s="1">
        <v>9.630857937</v>
      </c>
      <c r="D10" s="2">
        <v>0.56774840400000004</v>
      </c>
      <c r="F10" s="3">
        <f t="shared" si="1"/>
        <v>8</v>
      </c>
      <c r="G10" s="1">
        <v>14.61173</v>
      </c>
      <c r="H10" s="2"/>
    </row>
    <row r="11" spans="2:8" x14ac:dyDescent="0.2">
      <c r="B11" s="3">
        <f t="shared" si="0"/>
        <v>9</v>
      </c>
      <c r="C11" s="1">
        <v>14.63976957</v>
      </c>
      <c r="D11" s="2" t="s">
        <v>137</v>
      </c>
      <c r="F11" s="3">
        <f t="shared" si="1"/>
        <v>9</v>
      </c>
      <c r="G11" s="1">
        <v>19.31439</v>
      </c>
      <c r="H11" s="2"/>
    </row>
    <row r="12" spans="2:8" x14ac:dyDescent="0.2">
      <c r="B12" s="3">
        <f t="shared" si="0"/>
        <v>10</v>
      </c>
      <c r="C12" s="1">
        <v>14.58294209</v>
      </c>
      <c r="D12" s="2">
        <v>0.22475938100000001</v>
      </c>
      <c r="F12" s="3">
        <f t="shared" si="1"/>
        <v>10</v>
      </c>
      <c r="G12" s="1">
        <v>15.27116</v>
      </c>
      <c r="H12" s="2"/>
    </row>
    <row r="13" spans="2:8" x14ac:dyDescent="0.2">
      <c r="B13" s="3">
        <f t="shared" si="0"/>
        <v>11</v>
      </c>
      <c r="C13" s="1"/>
      <c r="D13" s="2">
        <v>1.867273899</v>
      </c>
      <c r="F13" s="3" t="s">
        <v>70</v>
      </c>
      <c r="G13" s="1">
        <f>AVERAGE(G3:G12)</f>
        <v>19.294231799999999</v>
      </c>
      <c r="H13" s="2">
        <f>AVERAGE(H3:H12)</f>
        <v>6.0454987142857144</v>
      </c>
    </row>
    <row r="14" spans="2:8" x14ac:dyDescent="0.2">
      <c r="B14" s="3" t="s">
        <v>70</v>
      </c>
      <c r="C14" s="1">
        <f>AVERAGE(C3:C13)</f>
        <v>13.6254491532</v>
      </c>
      <c r="D14" s="2">
        <f>AVERAGE(D3:D13)</f>
        <v>0.78189940930000001</v>
      </c>
      <c r="F14" s="3" t="s">
        <v>61</v>
      </c>
      <c r="G14" s="1">
        <f>_xlfn.STDEV.S(G3:G12)</f>
        <v>10.538492818464929</v>
      </c>
      <c r="H14" s="2">
        <f>_xlfn.STDEV.S(H3:H12)</f>
        <v>3.899091203945209</v>
      </c>
    </row>
    <row r="15" spans="2:8" x14ac:dyDescent="0.2">
      <c r="B15" s="3" t="s">
        <v>61</v>
      </c>
      <c r="C15" s="1">
        <f>_xlfn.STDEV.S(C3:C13)</f>
        <v>5.4859284989620756</v>
      </c>
      <c r="D15" s="2">
        <f>_xlfn.STDEV.S(D3:D13)</f>
        <v>0.44140946916595208</v>
      </c>
      <c r="F15" s="15"/>
      <c r="G15" s="10"/>
      <c r="H15" s="12"/>
    </row>
    <row r="16" spans="2:8" x14ac:dyDescent="0.2">
      <c r="B16" s="15"/>
      <c r="C16" s="10"/>
      <c r="D16" s="12"/>
      <c r="F16" s="29" t="s">
        <v>86</v>
      </c>
      <c r="G16" s="30"/>
      <c r="H16" s="12"/>
    </row>
    <row r="17" spans="2:8" x14ac:dyDescent="0.2">
      <c r="B17" s="29" t="s">
        <v>86</v>
      </c>
      <c r="C17" s="30"/>
      <c r="D17" s="12"/>
      <c r="F17" s="3"/>
      <c r="G17" s="1"/>
      <c r="H17" s="12"/>
    </row>
    <row r="18" spans="2:8" x14ac:dyDescent="0.2">
      <c r="B18" s="3"/>
      <c r="C18" s="1"/>
      <c r="D18" s="12"/>
      <c r="F18" s="3" t="s">
        <v>62</v>
      </c>
      <c r="G18" s="1" t="s">
        <v>138</v>
      </c>
      <c r="H18" s="12"/>
    </row>
    <row r="19" spans="2:8" x14ac:dyDescent="0.2">
      <c r="B19" s="3" t="s">
        <v>62</v>
      </c>
      <c r="C19" s="1" t="s">
        <v>138</v>
      </c>
      <c r="D19" s="12"/>
      <c r="F19" s="3" t="s">
        <v>63</v>
      </c>
      <c r="G19" s="1" t="s">
        <v>64</v>
      </c>
      <c r="H19" s="12"/>
    </row>
    <row r="20" spans="2:8" x14ac:dyDescent="0.2">
      <c r="B20" s="3" t="s">
        <v>63</v>
      </c>
      <c r="C20" s="1" t="s">
        <v>64</v>
      </c>
      <c r="D20" s="12"/>
      <c r="F20" s="3" t="s">
        <v>65</v>
      </c>
      <c r="G20" s="1" t="s">
        <v>113</v>
      </c>
      <c r="H20" s="12"/>
    </row>
    <row r="21" spans="2:8" x14ac:dyDescent="0.2">
      <c r="B21" s="3" t="s">
        <v>65</v>
      </c>
      <c r="C21" s="1" t="s">
        <v>113</v>
      </c>
      <c r="D21" s="12"/>
      <c r="F21" s="3"/>
      <c r="G21" s="1"/>
      <c r="H21" s="12"/>
    </row>
    <row r="22" spans="2:8" x14ac:dyDescent="0.2">
      <c r="B22" s="3"/>
      <c r="C22" s="1"/>
      <c r="D22" s="12"/>
      <c r="F22" s="3" t="s">
        <v>76</v>
      </c>
      <c r="G22" s="1"/>
      <c r="H22" s="12"/>
    </row>
    <row r="23" spans="2:8" x14ac:dyDescent="0.2">
      <c r="B23" s="3" t="s">
        <v>76</v>
      </c>
      <c r="C23" s="1"/>
      <c r="D23" s="12"/>
      <c r="F23" s="3" t="s">
        <v>13</v>
      </c>
      <c r="G23" s="1">
        <v>6.9999999999999999E-4</v>
      </c>
      <c r="H23" s="12"/>
    </row>
    <row r="24" spans="2:8" x14ac:dyDescent="0.2">
      <c r="B24" s="3" t="s">
        <v>13</v>
      </c>
      <c r="C24" s="1" t="s">
        <v>17</v>
      </c>
      <c r="D24" s="12"/>
      <c r="F24" s="3" t="s">
        <v>77</v>
      </c>
      <c r="G24" s="1" t="s">
        <v>78</v>
      </c>
      <c r="H24" s="12"/>
    </row>
    <row r="25" spans="2:8" x14ac:dyDescent="0.2">
      <c r="B25" s="3" t="s">
        <v>77</v>
      </c>
      <c r="C25" s="1" t="s">
        <v>78</v>
      </c>
      <c r="D25" s="12"/>
      <c r="F25" s="3" t="s">
        <v>14</v>
      </c>
      <c r="G25" s="1" t="s">
        <v>16</v>
      </c>
      <c r="H25" s="12"/>
    </row>
    <row r="26" spans="2:8" x14ac:dyDescent="0.2">
      <c r="B26" s="3" t="s">
        <v>14</v>
      </c>
      <c r="C26" s="1" t="s">
        <v>18</v>
      </c>
      <c r="D26" s="12"/>
      <c r="F26" s="3" t="s">
        <v>66</v>
      </c>
      <c r="G26" s="1" t="s">
        <v>9</v>
      </c>
      <c r="H26" s="12"/>
    </row>
    <row r="27" spans="2:8" x14ac:dyDescent="0.2">
      <c r="B27" s="3" t="s">
        <v>66</v>
      </c>
      <c r="C27" s="1" t="s">
        <v>9</v>
      </c>
      <c r="D27" s="12"/>
      <c r="F27" s="3" t="s">
        <v>67</v>
      </c>
      <c r="G27" s="1" t="s">
        <v>68</v>
      </c>
      <c r="H27" s="12"/>
    </row>
    <row r="28" spans="2:8" x14ac:dyDescent="0.2">
      <c r="B28" s="3" t="s">
        <v>67</v>
      </c>
      <c r="C28" s="1" t="s">
        <v>68</v>
      </c>
      <c r="D28" s="12"/>
      <c r="F28" s="3" t="s">
        <v>79</v>
      </c>
      <c r="G28" s="1" t="s">
        <v>142</v>
      </c>
      <c r="H28" s="12"/>
    </row>
    <row r="29" spans="2:8" x14ac:dyDescent="0.2">
      <c r="B29" s="3" t="s">
        <v>79</v>
      </c>
      <c r="C29" s="1" t="s">
        <v>139</v>
      </c>
      <c r="D29" s="12"/>
      <c r="F29" s="3" t="s">
        <v>80</v>
      </c>
      <c r="G29" s="1">
        <v>3</v>
      </c>
      <c r="H29" s="12"/>
    </row>
    <row r="30" spans="2:8" x14ac:dyDescent="0.2">
      <c r="B30" s="3" t="s">
        <v>80</v>
      </c>
      <c r="C30" s="1">
        <v>0</v>
      </c>
      <c r="D30" s="12"/>
      <c r="F30" s="3"/>
      <c r="G30" s="1"/>
      <c r="H30" s="12"/>
    </row>
    <row r="31" spans="2:8" x14ac:dyDescent="0.2">
      <c r="B31" s="3"/>
      <c r="C31" s="1"/>
      <c r="D31" s="12"/>
      <c r="F31" s="3" t="s">
        <v>81</v>
      </c>
      <c r="G31" s="1"/>
      <c r="H31" s="12"/>
    </row>
    <row r="32" spans="2:8" x14ac:dyDescent="0.2">
      <c r="B32" s="3" t="s">
        <v>81</v>
      </c>
      <c r="C32" s="1"/>
      <c r="D32" s="12"/>
      <c r="F32" s="3" t="s">
        <v>82</v>
      </c>
      <c r="G32" s="1" t="s">
        <v>143</v>
      </c>
      <c r="H32" s="12"/>
    </row>
    <row r="33" spans="2:8" x14ac:dyDescent="0.2">
      <c r="B33" s="3" t="s">
        <v>82</v>
      </c>
      <c r="C33" s="1" t="s">
        <v>140</v>
      </c>
      <c r="D33" s="12"/>
      <c r="F33" s="3" t="s">
        <v>83</v>
      </c>
      <c r="G33" s="1" t="s">
        <v>144</v>
      </c>
      <c r="H33" s="12"/>
    </row>
    <row r="34" spans="2:8" x14ac:dyDescent="0.2">
      <c r="B34" s="3" t="s">
        <v>83</v>
      </c>
      <c r="C34" s="1" t="s">
        <v>141</v>
      </c>
      <c r="D34" s="12"/>
      <c r="F34" s="3" t="s">
        <v>84</v>
      </c>
      <c r="G34" s="1">
        <v>-11.96</v>
      </c>
      <c r="H34" s="12"/>
    </row>
    <row r="35" spans="2:8" ht="16" thickBot="1" x14ac:dyDescent="0.25">
      <c r="B35" s="3" t="s">
        <v>84</v>
      </c>
      <c r="C35" s="1">
        <v>-12.92</v>
      </c>
      <c r="D35" s="12"/>
      <c r="F35" s="6" t="s">
        <v>85</v>
      </c>
      <c r="G35" s="4">
        <v>-11.76</v>
      </c>
      <c r="H35" s="11"/>
    </row>
    <row r="36" spans="2:8" ht="16" thickBot="1" x14ac:dyDescent="0.25">
      <c r="B36" s="6" t="s">
        <v>85</v>
      </c>
      <c r="C36" s="4">
        <v>-12.58</v>
      </c>
      <c r="D36" s="11"/>
    </row>
  </sheetData>
  <mergeCells count="2">
    <mergeCell ref="B17:C17"/>
    <mergeCell ref="F16:G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AEF34-602E-426C-93DD-5C33C4BDD1AC}">
  <dimension ref="B1:H47"/>
  <sheetViews>
    <sheetView zoomScale="66" zoomScaleNormal="66" workbookViewId="0">
      <selection activeCell="L23" sqref="L23"/>
    </sheetView>
  </sheetViews>
  <sheetFormatPr baseColWidth="10" defaultColWidth="8.83203125" defaultRowHeight="15" x14ac:dyDescent="0.2"/>
  <cols>
    <col min="2" max="2" width="40.5" customWidth="1"/>
    <col min="3" max="3" width="35.83203125" customWidth="1"/>
    <col min="4" max="4" width="50.5" customWidth="1"/>
    <col min="6" max="6" width="36.1640625" customWidth="1"/>
    <col min="7" max="7" width="42.33203125" customWidth="1"/>
    <col min="8" max="8" width="46.1640625" customWidth="1"/>
  </cols>
  <sheetData>
    <row r="1" spans="2:8" ht="16" thickBot="1" x14ac:dyDescent="0.25"/>
    <row r="2" spans="2:8" x14ac:dyDescent="0.2">
      <c r="B2" s="5" t="s">
        <v>3</v>
      </c>
      <c r="C2" s="22" t="s">
        <v>2</v>
      </c>
      <c r="D2" s="23" t="s">
        <v>145</v>
      </c>
      <c r="F2" s="5" t="s">
        <v>4</v>
      </c>
      <c r="G2" s="22" t="s">
        <v>2</v>
      </c>
      <c r="H2" s="23" t="s">
        <v>145</v>
      </c>
    </row>
    <row r="3" spans="2:8" x14ac:dyDescent="0.2">
      <c r="B3" s="3">
        <v>1</v>
      </c>
      <c r="C3" s="1">
        <v>15.213311170000001</v>
      </c>
      <c r="D3" s="2">
        <v>13.491580000000001</v>
      </c>
      <c r="F3" s="3">
        <v>1</v>
      </c>
      <c r="G3" s="1">
        <v>26.960509999999999</v>
      </c>
      <c r="H3" s="2">
        <v>15.885468250000001</v>
      </c>
    </row>
    <row r="4" spans="2:8" x14ac:dyDescent="0.2">
      <c r="B4" s="3">
        <f>B3+1</f>
        <v>2</v>
      </c>
      <c r="C4" s="1">
        <v>15.81372483</v>
      </c>
      <c r="D4" s="2">
        <v>10.44464</v>
      </c>
      <c r="F4" s="3">
        <f>F3+1</f>
        <v>2</v>
      </c>
      <c r="G4" s="1">
        <v>19.003274269999999</v>
      </c>
      <c r="H4" s="2">
        <v>18.29887905</v>
      </c>
    </row>
    <row r="5" spans="2:8" x14ac:dyDescent="0.2">
      <c r="B5" s="3">
        <f t="shared" ref="B5:B24" si="0">B4+1</f>
        <v>3</v>
      </c>
      <c r="C5" s="1">
        <v>24.21435181</v>
      </c>
      <c r="D5" s="2">
        <v>11.860139999999999</v>
      </c>
      <c r="F5" s="3">
        <f t="shared" ref="F5:F15" si="1">F4+1</f>
        <v>3</v>
      </c>
      <c r="G5" s="1">
        <v>31.799710000000001</v>
      </c>
      <c r="H5" s="2">
        <v>28.417997809999999</v>
      </c>
    </row>
    <row r="6" spans="2:8" x14ac:dyDescent="0.2">
      <c r="B6" s="3">
        <f t="shared" si="0"/>
        <v>4</v>
      </c>
      <c r="C6" s="1">
        <v>22.118578620000001</v>
      </c>
      <c r="D6" s="2">
        <v>9.174747</v>
      </c>
      <c r="F6" s="3">
        <f t="shared" si="1"/>
        <v>4</v>
      </c>
      <c r="G6" s="1">
        <v>20.304179999999999</v>
      </c>
      <c r="H6" s="2">
        <v>21.380625899999998</v>
      </c>
    </row>
    <row r="7" spans="2:8" x14ac:dyDescent="0.2">
      <c r="B7" s="3">
        <f t="shared" si="0"/>
        <v>5</v>
      </c>
      <c r="C7" s="1">
        <v>22.118578620000001</v>
      </c>
      <c r="D7" s="2">
        <v>11.082050000000001</v>
      </c>
      <c r="F7" s="3">
        <f t="shared" si="1"/>
        <v>5</v>
      </c>
      <c r="G7" s="1">
        <v>24.09986</v>
      </c>
      <c r="H7" s="2">
        <v>14.563846570000001</v>
      </c>
    </row>
    <row r="8" spans="2:8" x14ac:dyDescent="0.2">
      <c r="B8" s="3">
        <f t="shared" si="0"/>
        <v>6</v>
      </c>
      <c r="C8" s="1">
        <v>17.86186691</v>
      </c>
      <c r="D8" s="2">
        <v>10.29266</v>
      </c>
      <c r="F8" s="3">
        <f t="shared" si="1"/>
        <v>6</v>
      </c>
      <c r="G8" s="1">
        <v>21.56034</v>
      </c>
      <c r="H8" s="2">
        <v>20.328293200000001</v>
      </c>
    </row>
    <row r="9" spans="2:8" x14ac:dyDescent="0.2">
      <c r="B9" s="3">
        <f t="shared" si="0"/>
        <v>7</v>
      </c>
      <c r="C9" s="1">
        <v>10.372879169999999</v>
      </c>
      <c r="D9" s="2">
        <v>7.2238610000000003</v>
      </c>
      <c r="F9" s="3">
        <f t="shared" si="1"/>
        <v>7</v>
      </c>
      <c r="G9" s="1">
        <v>22.392849999999999</v>
      </c>
      <c r="H9" s="2">
        <v>20.262553820000001</v>
      </c>
    </row>
    <row r="10" spans="2:8" x14ac:dyDescent="0.2">
      <c r="B10" s="3">
        <f t="shared" si="0"/>
        <v>8</v>
      </c>
      <c r="C10" s="1">
        <v>16.159791810000002</v>
      </c>
      <c r="D10" s="2">
        <v>11.5505</v>
      </c>
      <c r="F10" s="3">
        <f t="shared" si="1"/>
        <v>8</v>
      </c>
      <c r="G10" s="1">
        <v>17.007375069999998</v>
      </c>
      <c r="H10" s="2">
        <v>13.93400127</v>
      </c>
    </row>
    <row r="11" spans="2:8" x14ac:dyDescent="0.2">
      <c r="B11" s="3">
        <f t="shared" si="0"/>
        <v>9</v>
      </c>
      <c r="C11" s="1">
        <v>21.207578349999999</v>
      </c>
      <c r="D11" s="2">
        <v>16.23565</v>
      </c>
      <c r="F11" s="3">
        <f t="shared" si="1"/>
        <v>9</v>
      </c>
      <c r="G11" s="1">
        <v>20.21575</v>
      </c>
      <c r="H11" s="2">
        <v>20.96184753</v>
      </c>
    </row>
    <row r="12" spans="2:8" x14ac:dyDescent="0.2">
      <c r="B12" s="3">
        <f t="shared" si="0"/>
        <v>10</v>
      </c>
      <c r="C12" s="1">
        <v>10.07321453</v>
      </c>
      <c r="D12" s="2">
        <v>8.1229119999999995</v>
      </c>
      <c r="F12" s="3">
        <f t="shared" si="1"/>
        <v>10</v>
      </c>
      <c r="G12" s="1">
        <v>20.856775429999999</v>
      </c>
      <c r="H12" s="2">
        <v>15.05150409</v>
      </c>
    </row>
    <row r="13" spans="2:8" x14ac:dyDescent="0.2">
      <c r="B13" s="3">
        <f t="shared" si="0"/>
        <v>11</v>
      </c>
      <c r="C13" s="1">
        <v>12.575618260000001</v>
      </c>
      <c r="D13" s="2">
        <v>9.7682749999999992</v>
      </c>
      <c r="F13" s="3">
        <f t="shared" si="1"/>
        <v>11</v>
      </c>
      <c r="G13" s="1"/>
      <c r="H13" s="2">
        <v>20.95578317</v>
      </c>
    </row>
    <row r="14" spans="2:8" x14ac:dyDescent="0.2">
      <c r="B14" s="3">
        <f t="shared" si="0"/>
        <v>12</v>
      </c>
      <c r="C14" s="1">
        <v>14.226002940000001</v>
      </c>
      <c r="D14" s="2">
        <v>9.1113169999999997</v>
      </c>
      <c r="F14" s="3">
        <f t="shared" si="1"/>
        <v>12</v>
      </c>
      <c r="G14" s="1"/>
      <c r="H14" s="2">
        <v>16.005115199999999</v>
      </c>
    </row>
    <row r="15" spans="2:8" x14ac:dyDescent="0.2">
      <c r="B15" s="3">
        <f t="shared" si="0"/>
        <v>13</v>
      </c>
      <c r="C15" s="1">
        <v>18.800567050000002</v>
      </c>
      <c r="D15" s="2">
        <v>12.49438</v>
      </c>
      <c r="F15" s="3">
        <f t="shared" si="1"/>
        <v>13</v>
      </c>
      <c r="G15" s="16"/>
      <c r="H15" s="20">
        <v>23.188117089999999</v>
      </c>
    </row>
    <row r="16" spans="2:8" x14ac:dyDescent="0.2">
      <c r="B16" s="3">
        <f t="shared" si="0"/>
        <v>14</v>
      </c>
      <c r="C16" s="1">
        <v>8.2242955260000006</v>
      </c>
      <c r="D16" s="2">
        <v>9.7146489999999996</v>
      </c>
      <c r="F16" s="3" t="s">
        <v>70</v>
      </c>
      <c r="G16" s="1">
        <f>AVERAGE(G3:G15)</f>
        <v>22.420062477000002</v>
      </c>
      <c r="H16" s="2">
        <f>AVERAGE(H3:H15)</f>
        <v>19.171848688461537</v>
      </c>
    </row>
    <row r="17" spans="2:8" x14ac:dyDescent="0.2">
      <c r="B17" s="3">
        <f t="shared" si="0"/>
        <v>15</v>
      </c>
      <c r="C17" s="1">
        <v>9.3240171000000007</v>
      </c>
      <c r="D17" s="2">
        <v>12.02567</v>
      </c>
      <c r="F17" s="3" t="s">
        <v>61</v>
      </c>
      <c r="G17" s="1">
        <f>_xlfn.STDEV.S(G3:G15)</f>
        <v>4.2805305940699307</v>
      </c>
      <c r="H17" s="2">
        <f>_xlfn.STDEV.S(H3:H15)</f>
        <v>4.1094448527783669</v>
      </c>
    </row>
    <row r="18" spans="2:8" x14ac:dyDescent="0.2">
      <c r="B18" s="3">
        <f t="shared" si="0"/>
        <v>16</v>
      </c>
      <c r="C18" s="1">
        <v>10.107206209999999</v>
      </c>
      <c r="D18" s="2">
        <v>8.1533409999999993</v>
      </c>
      <c r="F18" s="17"/>
      <c r="H18" s="12"/>
    </row>
    <row r="19" spans="2:8" x14ac:dyDescent="0.2">
      <c r="B19" s="3">
        <f t="shared" si="0"/>
        <v>17</v>
      </c>
      <c r="C19" s="1"/>
      <c r="D19" s="2">
        <v>9.5333100000000002</v>
      </c>
      <c r="F19" s="29" t="s">
        <v>86</v>
      </c>
      <c r="G19" s="30"/>
      <c r="H19" s="12"/>
    </row>
    <row r="20" spans="2:8" x14ac:dyDescent="0.2">
      <c r="B20" s="3">
        <f t="shared" si="0"/>
        <v>18</v>
      </c>
      <c r="C20" s="1"/>
      <c r="D20" s="2">
        <v>10.32701</v>
      </c>
      <c r="F20" s="3"/>
      <c r="G20" s="1"/>
      <c r="H20" s="12"/>
    </row>
    <row r="21" spans="2:8" x14ac:dyDescent="0.2">
      <c r="B21" s="3">
        <f t="shared" si="0"/>
        <v>19</v>
      </c>
      <c r="C21" s="1"/>
      <c r="D21" s="2">
        <v>8.2692420000000002</v>
      </c>
      <c r="F21" s="3" t="s">
        <v>62</v>
      </c>
      <c r="G21" s="1" t="s">
        <v>146</v>
      </c>
      <c r="H21" s="12"/>
    </row>
    <row r="22" spans="2:8" x14ac:dyDescent="0.2">
      <c r="B22" s="3">
        <f t="shared" si="0"/>
        <v>20</v>
      </c>
      <c r="C22" s="1"/>
      <c r="D22" s="2">
        <v>9.5665049999999994</v>
      </c>
      <c r="F22" s="3" t="s">
        <v>63</v>
      </c>
      <c r="G22" s="1" t="s">
        <v>64</v>
      </c>
      <c r="H22" s="12"/>
    </row>
    <row r="23" spans="2:8" x14ac:dyDescent="0.2">
      <c r="B23" s="3">
        <f t="shared" si="0"/>
        <v>21</v>
      </c>
      <c r="C23" s="1"/>
      <c r="D23" s="2">
        <v>6.1441480000000004</v>
      </c>
      <c r="F23" s="3" t="s">
        <v>65</v>
      </c>
      <c r="G23" s="1" t="s">
        <v>113</v>
      </c>
      <c r="H23" s="12"/>
    </row>
    <row r="24" spans="2:8" x14ac:dyDescent="0.2">
      <c r="B24" s="3">
        <f t="shared" si="0"/>
        <v>22</v>
      </c>
      <c r="C24" s="1"/>
      <c r="D24" s="2">
        <v>14.80297</v>
      </c>
      <c r="F24" s="3"/>
      <c r="G24" s="1"/>
      <c r="H24" s="12"/>
    </row>
    <row r="25" spans="2:8" x14ac:dyDescent="0.2">
      <c r="B25" s="3" t="s">
        <v>70</v>
      </c>
      <c r="C25" s="1">
        <f>AVERAGE(C3:C24)</f>
        <v>15.525723931625</v>
      </c>
      <c r="D25" s="2">
        <f>AVERAGE(D3:D24)</f>
        <v>10.426798045454547</v>
      </c>
      <c r="F25" s="3" t="s">
        <v>76</v>
      </c>
      <c r="G25" s="1"/>
      <c r="H25" s="12"/>
    </row>
    <row r="26" spans="2:8" x14ac:dyDescent="0.2">
      <c r="B26" s="3" t="s">
        <v>61</v>
      </c>
      <c r="C26" s="1">
        <f>_xlfn.STDEV.S(C3:C24)</f>
        <v>5.1593175546441694</v>
      </c>
      <c r="D26" s="2">
        <f>_xlfn.STDEV.S(D3:D24)</f>
        <v>2.4142574093781084</v>
      </c>
      <c r="F26" s="3" t="s">
        <v>13</v>
      </c>
      <c r="G26" s="1">
        <v>0.11509999999999999</v>
      </c>
      <c r="H26" s="12"/>
    </row>
    <row r="27" spans="2:8" x14ac:dyDescent="0.2">
      <c r="B27" s="17"/>
      <c r="D27" s="12"/>
      <c r="F27" s="3" t="s">
        <v>77</v>
      </c>
      <c r="G27" s="1" t="s">
        <v>78</v>
      </c>
      <c r="H27" s="12"/>
    </row>
    <row r="28" spans="2:8" x14ac:dyDescent="0.2">
      <c r="B28" s="29" t="s">
        <v>86</v>
      </c>
      <c r="C28" s="30"/>
      <c r="D28" s="12"/>
      <c r="F28" s="3" t="s">
        <v>14</v>
      </c>
      <c r="G28" s="1" t="s">
        <v>19</v>
      </c>
      <c r="H28" s="12"/>
    </row>
    <row r="29" spans="2:8" x14ac:dyDescent="0.2">
      <c r="B29" s="3"/>
      <c r="C29" s="1"/>
      <c r="D29" s="12"/>
      <c r="F29" s="3" t="s">
        <v>66</v>
      </c>
      <c r="G29" s="1" t="s">
        <v>20</v>
      </c>
      <c r="H29" s="12"/>
    </row>
    <row r="30" spans="2:8" x14ac:dyDescent="0.2">
      <c r="B30" s="3" t="s">
        <v>62</v>
      </c>
      <c r="C30" s="1" t="s">
        <v>150</v>
      </c>
      <c r="D30" s="12"/>
      <c r="F30" s="3" t="s">
        <v>67</v>
      </c>
      <c r="G30" s="1" t="s">
        <v>68</v>
      </c>
      <c r="H30" s="12"/>
    </row>
    <row r="31" spans="2:8" x14ac:dyDescent="0.2">
      <c r="B31" s="3" t="s">
        <v>63</v>
      </c>
      <c r="C31" s="1" t="s">
        <v>64</v>
      </c>
      <c r="D31" s="12"/>
      <c r="F31" s="3" t="s">
        <v>79</v>
      </c>
      <c r="G31" s="1" t="s">
        <v>147</v>
      </c>
      <c r="H31" s="12"/>
    </row>
    <row r="32" spans="2:8" x14ac:dyDescent="0.2">
      <c r="B32" s="3" t="s">
        <v>65</v>
      </c>
      <c r="C32" s="1" t="s">
        <v>113</v>
      </c>
      <c r="D32" s="12"/>
      <c r="F32" s="3" t="s">
        <v>80</v>
      </c>
      <c r="G32" s="1">
        <v>39</v>
      </c>
      <c r="H32" s="12"/>
    </row>
    <row r="33" spans="2:8" x14ac:dyDescent="0.2">
      <c r="B33" s="3"/>
      <c r="C33" s="1"/>
      <c r="D33" s="12"/>
      <c r="F33" s="3"/>
      <c r="G33" s="1"/>
      <c r="H33" s="12"/>
    </row>
    <row r="34" spans="2:8" x14ac:dyDescent="0.2">
      <c r="B34" s="3" t="s">
        <v>76</v>
      </c>
      <c r="C34" s="1"/>
      <c r="D34" s="12"/>
      <c r="F34" s="3" t="s">
        <v>81</v>
      </c>
      <c r="G34" s="1"/>
      <c r="H34" s="12"/>
    </row>
    <row r="35" spans="2:8" x14ac:dyDescent="0.2">
      <c r="B35" s="3" t="s">
        <v>13</v>
      </c>
      <c r="C35" s="1">
        <v>1.6000000000000001E-3</v>
      </c>
      <c r="D35" s="12"/>
      <c r="F35" s="3" t="s">
        <v>82</v>
      </c>
      <c r="G35" s="1" t="s">
        <v>148</v>
      </c>
      <c r="H35" s="12"/>
    </row>
    <row r="36" spans="2:8" x14ac:dyDescent="0.2">
      <c r="B36" s="3" t="s">
        <v>77</v>
      </c>
      <c r="C36" s="1" t="s">
        <v>78</v>
      </c>
      <c r="D36" s="12"/>
      <c r="F36" s="3" t="s">
        <v>83</v>
      </c>
      <c r="G36" s="1" t="s">
        <v>149</v>
      </c>
      <c r="H36" s="12"/>
    </row>
    <row r="37" spans="2:8" x14ac:dyDescent="0.2">
      <c r="B37" s="3" t="s">
        <v>14</v>
      </c>
      <c r="C37" s="1" t="s">
        <v>69</v>
      </c>
      <c r="D37" s="12"/>
      <c r="F37" s="3" t="s">
        <v>84</v>
      </c>
      <c r="G37" s="1">
        <v>-0.94599999999999995</v>
      </c>
      <c r="H37" s="12"/>
    </row>
    <row r="38" spans="2:8" ht="16" thickBot="1" x14ac:dyDescent="0.25">
      <c r="B38" s="3" t="s">
        <v>66</v>
      </c>
      <c r="C38" s="1" t="s">
        <v>9</v>
      </c>
      <c r="D38" s="12"/>
      <c r="F38" s="6" t="s">
        <v>85</v>
      </c>
      <c r="G38" s="4">
        <v>-3.1280000000000001</v>
      </c>
      <c r="H38" s="11"/>
    </row>
    <row r="39" spans="2:8" x14ac:dyDescent="0.2">
      <c r="B39" s="3" t="s">
        <v>67</v>
      </c>
      <c r="C39" s="1" t="s">
        <v>68</v>
      </c>
      <c r="D39" s="12"/>
    </row>
    <row r="40" spans="2:8" x14ac:dyDescent="0.2">
      <c r="B40" s="3" t="s">
        <v>79</v>
      </c>
      <c r="C40" s="1" t="s">
        <v>151</v>
      </c>
      <c r="D40" s="12"/>
    </row>
    <row r="41" spans="2:8" x14ac:dyDescent="0.2">
      <c r="B41" s="3" t="s">
        <v>80</v>
      </c>
      <c r="C41" s="1">
        <v>72</v>
      </c>
      <c r="D41" s="12"/>
    </row>
    <row r="42" spans="2:8" x14ac:dyDescent="0.2">
      <c r="B42" s="3"/>
      <c r="C42" s="1"/>
      <c r="D42" s="12"/>
    </row>
    <row r="43" spans="2:8" x14ac:dyDescent="0.2">
      <c r="B43" s="3" t="s">
        <v>81</v>
      </c>
      <c r="C43" s="1"/>
      <c r="D43" s="12"/>
    </row>
    <row r="44" spans="2:8" x14ac:dyDescent="0.2">
      <c r="B44" s="3" t="s">
        <v>82</v>
      </c>
      <c r="C44" s="1" t="s">
        <v>152</v>
      </c>
      <c r="D44" s="12"/>
    </row>
    <row r="45" spans="2:8" x14ac:dyDescent="0.2">
      <c r="B45" s="3" t="s">
        <v>83</v>
      </c>
      <c r="C45" s="1" t="s">
        <v>153</v>
      </c>
      <c r="D45" s="12"/>
    </row>
    <row r="46" spans="2:8" x14ac:dyDescent="0.2">
      <c r="B46" s="3" t="s">
        <v>84</v>
      </c>
      <c r="C46" s="1">
        <v>-5.4829999999999997</v>
      </c>
      <c r="D46" s="12"/>
    </row>
    <row r="47" spans="2:8" ht="16" thickBot="1" x14ac:dyDescent="0.25">
      <c r="B47" s="6" t="s">
        <v>85</v>
      </c>
      <c r="C47" s="4">
        <v>-4.9459999999999997</v>
      </c>
      <c r="D47" s="11"/>
    </row>
  </sheetData>
  <mergeCells count="2">
    <mergeCell ref="B28:C28"/>
    <mergeCell ref="F19:G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0B5DC-DA12-4897-A184-B50BC44B9D43}">
  <dimension ref="B1:H49"/>
  <sheetViews>
    <sheetView zoomScale="82" zoomScaleNormal="82" workbookViewId="0">
      <selection activeCell="G52" sqref="G52"/>
    </sheetView>
  </sheetViews>
  <sheetFormatPr baseColWidth="10" defaultColWidth="8.83203125" defaultRowHeight="15" x14ac:dyDescent="0.2"/>
  <cols>
    <col min="2" max="2" width="40.5" customWidth="1"/>
    <col min="3" max="3" width="35.83203125" customWidth="1"/>
    <col min="4" max="4" width="50.5" customWidth="1"/>
    <col min="6" max="6" width="36.1640625" customWidth="1"/>
    <col min="7" max="7" width="42.33203125" customWidth="1"/>
    <col min="8" max="8" width="46.1640625" customWidth="1"/>
  </cols>
  <sheetData>
    <row r="1" spans="2:8" ht="16" thickBot="1" x14ac:dyDescent="0.25"/>
    <row r="2" spans="2:8" x14ac:dyDescent="0.2">
      <c r="B2" s="5" t="s">
        <v>3</v>
      </c>
      <c r="C2" s="22" t="s">
        <v>1</v>
      </c>
      <c r="D2" s="23" t="s">
        <v>159</v>
      </c>
      <c r="F2" s="5" t="s">
        <v>4</v>
      </c>
      <c r="G2" s="22" t="s">
        <v>1</v>
      </c>
      <c r="H2" s="23" t="s">
        <v>159</v>
      </c>
    </row>
    <row r="3" spans="2:8" x14ac:dyDescent="0.2">
      <c r="B3" s="3">
        <v>1</v>
      </c>
      <c r="C3" s="1">
        <v>29.330449999999999</v>
      </c>
      <c r="D3" s="2">
        <v>27.090440000000001</v>
      </c>
      <c r="F3" s="3">
        <v>1</v>
      </c>
      <c r="G3" s="1">
        <v>21.086542699999999</v>
      </c>
      <c r="H3" s="2">
        <v>25.353897580000002</v>
      </c>
    </row>
    <row r="4" spans="2:8" x14ac:dyDescent="0.2">
      <c r="B4" s="3">
        <f>B3+1</f>
        <v>2</v>
      </c>
      <c r="C4" s="1">
        <v>19.423850000000002</v>
      </c>
      <c r="D4" s="2">
        <v>59.921489999999999</v>
      </c>
      <c r="F4" s="3">
        <f>F3+1</f>
        <v>2</v>
      </c>
      <c r="G4" s="1">
        <v>26.947870000000002</v>
      </c>
      <c r="H4" s="2">
        <v>29.59957</v>
      </c>
    </row>
    <row r="5" spans="2:8" x14ac:dyDescent="0.2">
      <c r="B5" s="3">
        <f t="shared" ref="B5:B26" si="0">B4+1</f>
        <v>3</v>
      </c>
      <c r="C5" s="1">
        <v>20.397939999999998</v>
      </c>
      <c r="D5" s="2">
        <v>29.947011159999999</v>
      </c>
      <c r="F5" s="3">
        <f t="shared" ref="F5:F20" si="1">F4+1</f>
        <v>3</v>
      </c>
      <c r="G5" s="1">
        <v>19.57602</v>
      </c>
      <c r="H5" s="2">
        <v>21.02543</v>
      </c>
    </row>
    <row r="6" spans="2:8" x14ac:dyDescent="0.2">
      <c r="B6" s="3">
        <f t="shared" si="0"/>
        <v>4</v>
      </c>
      <c r="C6" s="1">
        <v>19.753979999999999</v>
      </c>
      <c r="D6" s="2">
        <v>39.381502140000002</v>
      </c>
      <c r="F6" s="3">
        <f t="shared" si="1"/>
        <v>4</v>
      </c>
      <c r="G6" s="1">
        <v>24.15119</v>
      </c>
      <c r="H6" s="2">
        <v>28.615349999999999</v>
      </c>
    </row>
    <row r="7" spans="2:8" x14ac:dyDescent="0.2">
      <c r="B7" s="3">
        <f t="shared" si="0"/>
        <v>5</v>
      </c>
      <c r="C7" s="1">
        <v>21.268238719999999</v>
      </c>
      <c r="D7" s="2">
        <v>30.376390000000001</v>
      </c>
      <c r="F7" s="3">
        <f t="shared" si="1"/>
        <v>5</v>
      </c>
      <c r="G7" s="1">
        <v>21.621580000000002</v>
      </c>
      <c r="H7" s="2">
        <v>26.215730000000001</v>
      </c>
    </row>
    <row r="8" spans="2:8" x14ac:dyDescent="0.2">
      <c r="B8" s="3">
        <f t="shared" si="0"/>
        <v>6</v>
      </c>
      <c r="C8" s="1">
        <v>30.148796969999999</v>
      </c>
      <c r="D8" s="2">
        <v>28.46402797</v>
      </c>
      <c r="F8" s="3">
        <f t="shared" si="1"/>
        <v>6</v>
      </c>
      <c r="G8" s="1">
        <v>26.028829999999999</v>
      </c>
      <c r="H8" s="2">
        <v>26.443460000000002</v>
      </c>
    </row>
    <row r="9" spans="2:8" x14ac:dyDescent="0.2">
      <c r="B9" s="3">
        <f t="shared" si="0"/>
        <v>7</v>
      </c>
      <c r="C9" s="1">
        <v>22.878840709999999</v>
      </c>
      <c r="D9" s="2">
        <v>33.267685319999998</v>
      </c>
      <c r="F9" s="3">
        <f t="shared" si="1"/>
        <v>7</v>
      </c>
      <c r="G9" s="1">
        <v>22.296029999999998</v>
      </c>
      <c r="H9" s="2">
        <v>27.627269999999999</v>
      </c>
    </row>
    <row r="10" spans="2:8" x14ac:dyDescent="0.2">
      <c r="B10" s="3">
        <f t="shared" si="0"/>
        <v>8</v>
      </c>
      <c r="C10" s="1">
        <v>22.396376409999998</v>
      </c>
      <c r="D10" s="2">
        <v>50.290869999999998</v>
      </c>
      <c r="F10" s="3">
        <f t="shared" si="1"/>
        <v>8</v>
      </c>
      <c r="G10" s="1">
        <v>23.184899999999999</v>
      </c>
      <c r="H10" s="2">
        <v>29.95796</v>
      </c>
    </row>
    <row r="11" spans="2:8" x14ac:dyDescent="0.2">
      <c r="B11" s="3">
        <f t="shared" si="0"/>
        <v>9</v>
      </c>
      <c r="C11" s="1">
        <v>18.873924209999998</v>
      </c>
      <c r="D11" s="2">
        <v>49.94829</v>
      </c>
      <c r="F11" s="3">
        <f t="shared" si="1"/>
        <v>9</v>
      </c>
      <c r="G11" s="1">
        <v>25.686039999999998</v>
      </c>
      <c r="H11" s="2">
        <v>28.005849999999999</v>
      </c>
    </row>
    <row r="12" spans="2:8" x14ac:dyDescent="0.2">
      <c r="B12" s="3">
        <f t="shared" si="0"/>
        <v>10</v>
      </c>
      <c r="C12" s="1">
        <v>19.458707489999998</v>
      </c>
      <c r="D12" s="2">
        <v>31.322189999999999</v>
      </c>
      <c r="F12" s="3">
        <f t="shared" si="1"/>
        <v>10</v>
      </c>
      <c r="G12" s="1">
        <v>22.612410000000001</v>
      </c>
      <c r="H12" s="2">
        <v>29.64554</v>
      </c>
    </row>
    <row r="13" spans="2:8" x14ac:dyDescent="0.2">
      <c r="B13" s="3">
        <f t="shared" si="0"/>
        <v>11</v>
      </c>
      <c r="C13" s="1"/>
      <c r="D13" s="2">
        <v>38.765239999999999</v>
      </c>
      <c r="F13" s="3">
        <f t="shared" si="1"/>
        <v>11</v>
      </c>
      <c r="G13" s="1"/>
      <c r="H13" s="2">
        <v>29.605460000000001</v>
      </c>
    </row>
    <row r="14" spans="2:8" x14ac:dyDescent="0.2">
      <c r="B14" s="3">
        <f t="shared" si="0"/>
        <v>12</v>
      </c>
      <c r="C14" s="1"/>
      <c r="D14" s="2">
        <v>51.265470000000001</v>
      </c>
      <c r="F14" s="3">
        <f t="shared" si="1"/>
        <v>12</v>
      </c>
      <c r="G14" s="1"/>
      <c r="H14" s="2">
        <v>31.118749999999999</v>
      </c>
    </row>
    <row r="15" spans="2:8" x14ac:dyDescent="0.2">
      <c r="B15" s="3">
        <f t="shared" si="0"/>
        <v>13</v>
      </c>
      <c r="C15" s="1"/>
      <c r="D15" s="2">
        <v>38.562980000000003</v>
      </c>
      <c r="F15" s="3">
        <f t="shared" si="1"/>
        <v>13</v>
      </c>
      <c r="G15" s="16"/>
      <c r="H15" s="20">
        <v>40.161760000000001</v>
      </c>
    </row>
    <row r="16" spans="2:8" x14ac:dyDescent="0.2">
      <c r="B16" s="3">
        <f t="shared" si="0"/>
        <v>14</v>
      </c>
      <c r="C16" s="1"/>
      <c r="D16" s="2">
        <v>23.612449999999999</v>
      </c>
      <c r="F16" s="3">
        <f t="shared" si="1"/>
        <v>14</v>
      </c>
      <c r="G16" s="1"/>
      <c r="H16" s="2">
        <v>25.285810000000001</v>
      </c>
    </row>
    <row r="17" spans="2:8" x14ac:dyDescent="0.2">
      <c r="B17" s="3">
        <f t="shared" si="0"/>
        <v>15</v>
      </c>
      <c r="C17" s="1"/>
      <c r="D17" s="2">
        <v>26.824919999999999</v>
      </c>
      <c r="F17" s="3">
        <f t="shared" si="1"/>
        <v>15</v>
      </c>
      <c r="G17" s="1"/>
      <c r="H17" s="2">
        <v>26.668030000000002</v>
      </c>
    </row>
    <row r="18" spans="2:8" x14ac:dyDescent="0.2">
      <c r="B18" s="3">
        <f t="shared" si="0"/>
        <v>16</v>
      </c>
      <c r="C18" s="1"/>
      <c r="D18" s="2">
        <v>38.709020000000002</v>
      </c>
      <c r="F18" s="3">
        <f t="shared" si="1"/>
        <v>16</v>
      </c>
      <c r="G18" s="1"/>
      <c r="H18" s="20">
        <v>22.78173</v>
      </c>
    </row>
    <row r="19" spans="2:8" x14ac:dyDescent="0.2">
      <c r="B19" s="3">
        <f t="shared" si="0"/>
        <v>17</v>
      </c>
      <c r="C19" s="1"/>
      <c r="D19" s="2">
        <v>32.03342</v>
      </c>
      <c r="F19" s="3">
        <f t="shared" si="1"/>
        <v>17</v>
      </c>
      <c r="G19" s="1"/>
      <c r="H19" s="20">
        <v>21.675820000000002</v>
      </c>
    </row>
    <row r="20" spans="2:8" x14ac:dyDescent="0.2">
      <c r="B20" s="3">
        <f t="shared" si="0"/>
        <v>18</v>
      </c>
      <c r="C20" s="1"/>
      <c r="D20" s="2">
        <v>40.56785</v>
      </c>
      <c r="F20" s="3">
        <f t="shared" si="1"/>
        <v>18</v>
      </c>
      <c r="G20" s="1"/>
      <c r="H20" s="20">
        <v>22.909300000000002</v>
      </c>
    </row>
    <row r="21" spans="2:8" x14ac:dyDescent="0.2">
      <c r="B21" s="3">
        <f t="shared" si="0"/>
        <v>19</v>
      </c>
      <c r="C21" s="1"/>
      <c r="D21" s="2">
        <v>32.509219999999999</v>
      </c>
      <c r="F21" s="3" t="s">
        <v>70</v>
      </c>
      <c r="G21" s="1">
        <f>AVERAGE(G3:G20)</f>
        <v>23.319141269999999</v>
      </c>
      <c r="H21" s="2">
        <f>AVERAGE(H3:H20)</f>
        <v>27.372039865555557</v>
      </c>
    </row>
    <row r="22" spans="2:8" x14ac:dyDescent="0.2">
      <c r="B22" s="3">
        <f t="shared" si="0"/>
        <v>20</v>
      </c>
      <c r="C22" s="1"/>
      <c r="D22" s="2">
        <v>29.211490000000001</v>
      </c>
      <c r="F22" s="3" t="s">
        <v>61</v>
      </c>
      <c r="G22" s="1">
        <f>_xlfn.STDEV.S(G3:G20)</f>
        <v>2.3628140909623276</v>
      </c>
      <c r="H22" s="2">
        <f>_xlfn.STDEV.S(H3:H20)</f>
        <v>4.380886716303273</v>
      </c>
    </row>
    <row r="23" spans="2:8" x14ac:dyDescent="0.2">
      <c r="B23" s="3">
        <f t="shared" si="0"/>
        <v>21</v>
      </c>
      <c r="C23" s="1"/>
      <c r="D23" s="2">
        <v>28.486940000000001</v>
      </c>
      <c r="F23" s="17"/>
      <c r="H23" s="12"/>
    </row>
    <row r="24" spans="2:8" x14ac:dyDescent="0.2">
      <c r="B24" s="3">
        <f t="shared" si="0"/>
        <v>22</v>
      </c>
      <c r="C24" s="1"/>
      <c r="D24" s="2">
        <v>28.202819999999999</v>
      </c>
      <c r="F24" s="29" t="s">
        <v>86</v>
      </c>
      <c r="G24" s="30"/>
      <c r="H24" s="12"/>
    </row>
    <row r="25" spans="2:8" x14ac:dyDescent="0.2">
      <c r="B25" s="3">
        <f t="shared" si="0"/>
        <v>23</v>
      </c>
      <c r="C25" s="1"/>
      <c r="D25" s="2">
        <v>35.098709999999997</v>
      </c>
      <c r="F25" s="3"/>
      <c r="G25" s="1"/>
      <c r="H25" s="12"/>
    </row>
    <row r="26" spans="2:8" x14ac:dyDescent="0.2">
      <c r="B26" s="3">
        <f t="shared" si="0"/>
        <v>24</v>
      </c>
      <c r="C26" s="1"/>
      <c r="D26" s="2">
        <v>24.030080000000002</v>
      </c>
      <c r="F26" s="3" t="s">
        <v>62</v>
      </c>
      <c r="G26" s="1" t="s">
        <v>154</v>
      </c>
      <c r="H26" s="12"/>
    </row>
    <row r="27" spans="2:8" x14ac:dyDescent="0.2">
      <c r="B27" s="3" t="s">
        <v>70</v>
      </c>
      <c r="C27" s="1">
        <f>AVERAGE(C3:C26)</f>
        <v>22.393110450999995</v>
      </c>
      <c r="D27" s="2">
        <f>AVERAGE(D3:D26)</f>
        <v>35.328771107916666</v>
      </c>
      <c r="F27" s="3" t="s">
        <v>63</v>
      </c>
      <c r="G27" s="1" t="s">
        <v>64</v>
      </c>
      <c r="H27" s="12"/>
    </row>
    <row r="28" spans="2:8" x14ac:dyDescent="0.2">
      <c r="B28" s="3" t="s">
        <v>61</v>
      </c>
      <c r="C28" s="1">
        <f>_xlfn.STDEV.S(C3:C26)</f>
        <v>4.0897738213676771</v>
      </c>
      <c r="D28" s="2">
        <f>_xlfn.STDEV.S(D3:D26)</f>
        <v>9.4497508097783705</v>
      </c>
      <c r="F28" s="3" t="s">
        <v>65</v>
      </c>
      <c r="G28" s="1" t="s">
        <v>155</v>
      </c>
      <c r="H28" s="12"/>
    </row>
    <row r="29" spans="2:8" x14ac:dyDescent="0.2">
      <c r="B29" s="17"/>
      <c r="D29" s="12"/>
      <c r="F29" s="3"/>
      <c r="G29" s="1"/>
      <c r="H29" s="12"/>
    </row>
    <row r="30" spans="2:8" x14ac:dyDescent="0.2">
      <c r="B30" s="30" t="s">
        <v>86</v>
      </c>
      <c r="C30" s="30"/>
      <c r="D30" s="12"/>
      <c r="F30" s="3" t="s">
        <v>76</v>
      </c>
      <c r="G30" s="1"/>
      <c r="H30" s="12"/>
    </row>
    <row r="31" spans="2:8" x14ac:dyDescent="0.2">
      <c r="B31" s="1"/>
      <c r="C31" s="1"/>
      <c r="D31" s="12"/>
      <c r="F31" s="3" t="s">
        <v>13</v>
      </c>
      <c r="G31" s="1">
        <v>7.1999999999999998E-3</v>
      </c>
      <c r="H31" s="12"/>
    </row>
    <row r="32" spans="2:8" x14ac:dyDescent="0.2">
      <c r="B32" s="1" t="s">
        <v>62</v>
      </c>
      <c r="C32" s="1" t="s">
        <v>154</v>
      </c>
      <c r="D32" s="12"/>
      <c r="F32" s="3" t="s">
        <v>77</v>
      </c>
      <c r="G32" s="1" t="s">
        <v>78</v>
      </c>
      <c r="H32" s="12"/>
    </row>
    <row r="33" spans="2:8" x14ac:dyDescent="0.2">
      <c r="B33" s="1" t="s">
        <v>63</v>
      </c>
      <c r="C33" s="1" t="s">
        <v>64</v>
      </c>
      <c r="D33" s="12"/>
      <c r="F33" s="3" t="s">
        <v>14</v>
      </c>
      <c r="G33" s="1" t="s">
        <v>69</v>
      </c>
      <c r="H33" s="12"/>
    </row>
    <row r="34" spans="2:8" x14ac:dyDescent="0.2">
      <c r="B34" s="1" t="s">
        <v>65</v>
      </c>
      <c r="C34" s="1" t="s">
        <v>155</v>
      </c>
      <c r="D34" s="12"/>
      <c r="F34" s="3" t="s">
        <v>66</v>
      </c>
      <c r="G34" s="1" t="s">
        <v>9</v>
      </c>
      <c r="H34" s="12"/>
    </row>
    <row r="35" spans="2:8" x14ac:dyDescent="0.2">
      <c r="B35" s="1"/>
      <c r="C35" s="1"/>
      <c r="D35" s="12"/>
      <c r="F35" s="3" t="s">
        <v>67</v>
      </c>
      <c r="G35" s="1" t="s">
        <v>68</v>
      </c>
      <c r="H35" s="12"/>
    </row>
    <row r="36" spans="2:8" x14ac:dyDescent="0.2">
      <c r="B36" s="1" t="s">
        <v>76</v>
      </c>
      <c r="C36" s="1"/>
      <c r="D36" s="12"/>
      <c r="F36" s="3" t="s">
        <v>79</v>
      </c>
      <c r="G36" s="1" t="s">
        <v>160</v>
      </c>
      <c r="H36" s="12"/>
    </row>
    <row r="37" spans="2:8" x14ac:dyDescent="0.2">
      <c r="B37" s="1" t="s">
        <v>13</v>
      </c>
      <c r="C37" s="1" t="s">
        <v>17</v>
      </c>
      <c r="D37" s="12"/>
      <c r="F37" s="3" t="s">
        <v>80</v>
      </c>
      <c r="G37" s="1">
        <v>35</v>
      </c>
      <c r="H37" s="12"/>
    </row>
    <row r="38" spans="2:8" x14ac:dyDescent="0.2">
      <c r="B38" s="3" t="s">
        <v>77</v>
      </c>
      <c r="C38" s="1" t="s">
        <v>78</v>
      </c>
      <c r="D38" s="12"/>
      <c r="F38" s="3"/>
      <c r="G38" s="1"/>
      <c r="H38" s="12"/>
    </row>
    <row r="39" spans="2:8" x14ac:dyDescent="0.2">
      <c r="B39" s="3" t="s">
        <v>14</v>
      </c>
      <c r="C39" s="1" t="s">
        <v>18</v>
      </c>
      <c r="D39" s="12"/>
      <c r="F39" s="3" t="s">
        <v>81</v>
      </c>
      <c r="G39" s="1"/>
      <c r="H39" s="12"/>
    </row>
    <row r="40" spans="2:8" x14ac:dyDescent="0.2">
      <c r="B40" s="3" t="s">
        <v>66</v>
      </c>
      <c r="C40" s="1" t="s">
        <v>9</v>
      </c>
      <c r="D40" s="12"/>
      <c r="F40" s="3" t="s">
        <v>82</v>
      </c>
      <c r="G40" s="1" t="s">
        <v>161</v>
      </c>
      <c r="H40" s="12"/>
    </row>
    <row r="41" spans="2:8" x14ac:dyDescent="0.2">
      <c r="B41" s="3" t="s">
        <v>67</v>
      </c>
      <c r="C41" s="1" t="s">
        <v>68</v>
      </c>
      <c r="D41" s="12"/>
      <c r="F41" s="3" t="s">
        <v>83</v>
      </c>
      <c r="G41" s="1" t="s">
        <v>162</v>
      </c>
      <c r="H41" s="12"/>
    </row>
    <row r="42" spans="2:8" x14ac:dyDescent="0.2">
      <c r="B42" s="3" t="s">
        <v>79</v>
      </c>
      <c r="C42" s="1" t="s">
        <v>156</v>
      </c>
      <c r="D42" s="12"/>
      <c r="F42" s="3" t="s">
        <v>84</v>
      </c>
      <c r="G42" s="1">
        <v>4.2489999999999997</v>
      </c>
      <c r="H42" s="12"/>
    </row>
    <row r="43" spans="2:8" ht="16" thickBot="1" x14ac:dyDescent="0.25">
      <c r="B43" s="3" t="s">
        <v>80</v>
      </c>
      <c r="C43" s="1">
        <v>17</v>
      </c>
      <c r="D43" s="12"/>
      <c r="F43" s="6" t="s">
        <v>85</v>
      </c>
      <c r="G43" s="4">
        <v>3.843</v>
      </c>
      <c r="H43" s="11"/>
    </row>
    <row r="44" spans="2:8" x14ac:dyDescent="0.2">
      <c r="B44" s="3"/>
      <c r="C44" s="1"/>
      <c r="D44" s="12"/>
    </row>
    <row r="45" spans="2:8" x14ac:dyDescent="0.2">
      <c r="B45" s="3" t="s">
        <v>81</v>
      </c>
      <c r="C45" s="1"/>
      <c r="D45" s="12"/>
    </row>
    <row r="46" spans="2:8" x14ac:dyDescent="0.2">
      <c r="B46" s="3" t="s">
        <v>82</v>
      </c>
      <c r="C46" s="1" t="s">
        <v>157</v>
      </c>
      <c r="D46" s="12"/>
    </row>
    <row r="47" spans="2:8" x14ac:dyDescent="0.2">
      <c r="B47" s="3" t="s">
        <v>83</v>
      </c>
      <c r="C47" s="1" t="s">
        <v>158</v>
      </c>
      <c r="D47" s="12"/>
    </row>
    <row r="48" spans="2:8" x14ac:dyDescent="0.2">
      <c r="B48" s="3" t="s">
        <v>84</v>
      </c>
      <c r="C48" s="1">
        <v>11.44</v>
      </c>
      <c r="D48" s="12"/>
    </row>
    <row r="49" spans="2:4" ht="16" thickBot="1" x14ac:dyDescent="0.25">
      <c r="B49" s="6" t="s">
        <v>85</v>
      </c>
      <c r="C49" s="4">
        <v>10.45</v>
      </c>
      <c r="D49" s="11"/>
    </row>
  </sheetData>
  <mergeCells count="2">
    <mergeCell ref="F24:G24"/>
    <mergeCell ref="B30:C3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4BC36-87AD-4179-A131-D8A9A8921F6E}">
  <dimension ref="B1:K69"/>
  <sheetViews>
    <sheetView topLeftCell="D4" zoomScale="76" zoomScaleNormal="76" workbookViewId="0">
      <selection activeCell="L37" sqref="L37"/>
    </sheetView>
  </sheetViews>
  <sheetFormatPr baseColWidth="10" defaultColWidth="8.83203125" defaultRowHeight="15" x14ac:dyDescent="0.2"/>
  <cols>
    <col min="2" max="2" width="58.83203125" customWidth="1"/>
    <col min="3" max="3" width="41.33203125" customWidth="1"/>
    <col min="4" max="4" width="45.33203125" customWidth="1"/>
    <col min="6" max="6" width="15.83203125" customWidth="1"/>
    <col min="7" max="7" width="28.83203125" customWidth="1"/>
    <col min="8" max="8" width="33.6640625" customWidth="1"/>
    <col min="9" max="9" width="39.6640625" customWidth="1"/>
    <col min="11" max="11" width="14" customWidth="1"/>
  </cols>
  <sheetData>
    <row r="1" spans="2:11" ht="16" thickBot="1" x14ac:dyDescent="0.25"/>
    <row r="2" spans="2:11" x14ac:dyDescent="0.2">
      <c r="B2" s="5"/>
      <c r="C2" s="34" t="s">
        <v>163</v>
      </c>
      <c r="D2" s="34"/>
      <c r="E2" s="34"/>
      <c r="F2" s="34"/>
      <c r="G2" s="34" t="s">
        <v>159</v>
      </c>
      <c r="H2" s="34"/>
      <c r="I2" s="34"/>
      <c r="J2" s="34"/>
      <c r="K2" s="35"/>
    </row>
    <row r="3" spans="2:11" x14ac:dyDescent="0.2">
      <c r="B3" s="3" t="s">
        <v>125</v>
      </c>
      <c r="C3" s="1" t="s">
        <v>3</v>
      </c>
      <c r="D3" s="1" t="s">
        <v>75</v>
      </c>
      <c r="E3" s="1" t="s">
        <v>60</v>
      </c>
      <c r="F3" s="1" t="s">
        <v>71</v>
      </c>
      <c r="G3" s="1" t="s">
        <v>125</v>
      </c>
      <c r="H3" s="1" t="s">
        <v>3</v>
      </c>
      <c r="I3" s="1" t="s">
        <v>75</v>
      </c>
      <c r="J3" s="1" t="s">
        <v>60</v>
      </c>
      <c r="K3" s="2" t="s">
        <v>71</v>
      </c>
    </row>
    <row r="4" spans="2:11" x14ac:dyDescent="0.2">
      <c r="B4" s="3">
        <v>1.5</v>
      </c>
      <c r="C4" s="1">
        <v>1.4421189999999999</v>
      </c>
      <c r="D4" s="1">
        <v>1.3433090000000001</v>
      </c>
      <c r="E4" s="1">
        <f>AVERAGE(C4:D4)</f>
        <v>1.392714</v>
      </c>
      <c r="F4" s="1">
        <f>_xlfn.STDEV.S(C4:D4)/2^0.5</f>
        <v>4.9404999999999921E-2</v>
      </c>
      <c r="G4" s="1">
        <v>1.5</v>
      </c>
      <c r="H4" s="1">
        <v>1.4421189999999999</v>
      </c>
      <c r="I4" s="1">
        <v>1.3433090000000001</v>
      </c>
      <c r="J4" s="1">
        <f>AVERAGE(H4:I4)</f>
        <v>1.392714</v>
      </c>
      <c r="K4" s="2">
        <f>_xlfn.STDEV.S(H4:I4)/2^0.5</f>
        <v>4.9404999999999921E-2</v>
      </c>
    </row>
    <row r="5" spans="2:11" x14ac:dyDescent="0.2">
      <c r="B5" s="3">
        <v>3</v>
      </c>
      <c r="C5" s="1">
        <v>1.950601</v>
      </c>
      <c r="D5" s="1">
        <v>1.4537549999999999</v>
      </c>
      <c r="E5" s="1">
        <f>AVERAGE(C5:D5)</f>
        <v>1.702178</v>
      </c>
      <c r="F5" s="1">
        <f>_xlfn.STDEV.S(C5:D5)/2^0.5</f>
        <v>0.24842299999999995</v>
      </c>
      <c r="G5" s="1">
        <v>3</v>
      </c>
      <c r="H5" s="1">
        <v>1.950601</v>
      </c>
      <c r="I5" s="1">
        <v>1.4537549999999999</v>
      </c>
      <c r="J5" s="1">
        <f>AVERAGE(H5:I5)</f>
        <v>1.702178</v>
      </c>
      <c r="K5" s="2">
        <f>_xlfn.STDEV.S(H5:I5)/2^0.5</f>
        <v>0.24842299999999995</v>
      </c>
    </row>
    <row r="6" spans="2:11" x14ac:dyDescent="0.2">
      <c r="B6" s="3">
        <v>4.5</v>
      </c>
      <c r="C6" s="1">
        <v>1.7738560000000001</v>
      </c>
      <c r="D6" s="1">
        <v>1.355912</v>
      </c>
      <c r="E6" s="1">
        <f>AVERAGE(C6:D6)</f>
        <v>1.5648840000000002</v>
      </c>
      <c r="F6" s="1">
        <f>_xlfn.STDEV.S(C6:D6)/2^0.5</f>
        <v>0.20897199999999894</v>
      </c>
      <c r="G6" s="1">
        <v>4.5</v>
      </c>
      <c r="H6" s="1">
        <v>1.7738560000000001</v>
      </c>
      <c r="I6" s="1">
        <v>1.355912</v>
      </c>
      <c r="J6" s="1">
        <f>AVERAGE(H6:I6)</f>
        <v>1.5648840000000002</v>
      </c>
      <c r="K6" s="2">
        <f>_xlfn.STDEV.S(H6:I6)/2^0.5</f>
        <v>0.20897199999999894</v>
      </c>
    </row>
    <row r="7" spans="2:11" x14ac:dyDescent="0.2">
      <c r="B7" s="3">
        <v>6</v>
      </c>
      <c r="C7" s="1">
        <v>1.4086559999999999</v>
      </c>
      <c r="D7" s="1">
        <v>1.406995</v>
      </c>
      <c r="E7" s="1">
        <f>AVERAGE(C7:D7)</f>
        <v>1.4078255</v>
      </c>
      <c r="F7" s="1">
        <f>_xlfn.STDEV.S(C7:D7)/2^0.5</f>
        <v>8.3049999999995627E-4</v>
      </c>
      <c r="G7" s="1">
        <v>6</v>
      </c>
      <c r="H7" s="1">
        <v>1.4086559999999999</v>
      </c>
      <c r="I7" s="1">
        <v>1.406995</v>
      </c>
      <c r="J7" s="1">
        <f>AVERAGE(H7:I7)</f>
        <v>1.4078255</v>
      </c>
      <c r="K7" s="2">
        <f>_xlfn.STDEV.S(H7:I7)/2^0.5</f>
        <v>8.3049999999995627E-4</v>
      </c>
    </row>
    <row r="8" spans="2:11" x14ac:dyDescent="0.2">
      <c r="B8" s="3">
        <v>7.5</v>
      </c>
      <c r="C8" s="1">
        <v>1.262329</v>
      </c>
      <c r="D8" s="1">
        <v>1.458815</v>
      </c>
      <c r="E8" s="1">
        <f>AVERAGE(C8:D8)</f>
        <v>1.3605719999999999</v>
      </c>
      <c r="F8" s="1">
        <f>_xlfn.STDEV.S(C8:D8)/2^0.5</f>
        <v>9.8242999999999955E-2</v>
      </c>
      <c r="G8" s="1">
        <v>7.5</v>
      </c>
      <c r="H8" s="1">
        <v>1.262329</v>
      </c>
      <c r="I8" s="1">
        <v>1.458815</v>
      </c>
      <c r="J8" s="1">
        <f>AVERAGE(H8:I8)</f>
        <v>1.3605719999999999</v>
      </c>
      <c r="K8" s="2">
        <f>_xlfn.STDEV.S(H8:I8)/2^0.5</f>
        <v>9.8242999999999955E-2</v>
      </c>
    </row>
    <row r="9" spans="2:11" x14ac:dyDescent="0.2">
      <c r="B9" s="3">
        <v>9</v>
      </c>
      <c r="C9" s="1"/>
      <c r="D9" s="1"/>
      <c r="E9" s="1"/>
      <c r="F9" s="1"/>
      <c r="G9" s="1">
        <v>9</v>
      </c>
      <c r="H9" s="1">
        <v>1.219911</v>
      </c>
      <c r="I9" s="1">
        <v>1.3088200000000001</v>
      </c>
      <c r="J9" s="1">
        <f t="shared" ref="J9:J11" si="0">AVERAGE(H9:I9)</f>
        <v>1.2643655</v>
      </c>
      <c r="K9" s="2">
        <f t="shared" ref="K9:K11" si="1">_xlfn.STDEV.S(H9:I9)/2^0.5</f>
        <v>4.4454500000000063E-2</v>
      </c>
    </row>
    <row r="10" spans="2:11" x14ac:dyDescent="0.2">
      <c r="B10" s="3">
        <v>10.5</v>
      </c>
      <c r="C10" s="1"/>
      <c r="D10" s="1"/>
      <c r="E10" s="1"/>
      <c r="F10" s="1"/>
      <c r="G10" s="1">
        <v>10.5</v>
      </c>
      <c r="H10" s="1">
        <v>1.1633370000000001</v>
      </c>
      <c r="I10" s="1">
        <v>1.226623</v>
      </c>
      <c r="J10" s="1">
        <f t="shared" si="0"/>
        <v>1.1949800000000002</v>
      </c>
      <c r="K10" s="2">
        <f t="shared" si="1"/>
        <v>3.1642999999999977E-2</v>
      </c>
    </row>
    <row r="11" spans="2:11" x14ac:dyDescent="0.2">
      <c r="B11" s="3">
        <v>12</v>
      </c>
      <c r="C11" s="1"/>
      <c r="D11" s="1"/>
      <c r="E11" s="1"/>
      <c r="F11" s="1"/>
      <c r="G11" s="1">
        <v>12</v>
      </c>
      <c r="H11" s="1">
        <v>1.1779230000000001</v>
      </c>
      <c r="I11" s="1">
        <v>1.1472869999999999</v>
      </c>
      <c r="J11" s="1">
        <f t="shared" si="0"/>
        <v>1.1626050000000001</v>
      </c>
      <c r="K11" s="2">
        <f t="shared" si="1"/>
        <v>1.5318000000000052E-2</v>
      </c>
    </row>
    <row r="12" spans="2:11" x14ac:dyDescent="0.2">
      <c r="B12" s="3" t="s">
        <v>124</v>
      </c>
      <c r="C12" s="1" t="s">
        <v>181</v>
      </c>
      <c r="D12" s="1" t="s">
        <v>181</v>
      </c>
      <c r="E12" s="36"/>
      <c r="F12" s="37"/>
      <c r="G12" s="38"/>
      <c r="H12" s="1" t="s">
        <v>182</v>
      </c>
      <c r="I12" s="1" t="s">
        <v>200</v>
      </c>
      <c r="J12" s="36"/>
      <c r="K12" s="39"/>
    </row>
    <row r="13" spans="2:11" x14ac:dyDescent="0.2">
      <c r="B13" s="15"/>
      <c r="C13" s="10"/>
      <c r="D13" s="10"/>
      <c r="E13" s="10"/>
      <c r="F13" s="10"/>
      <c r="G13" s="10"/>
      <c r="H13" s="10"/>
      <c r="I13" s="10"/>
      <c r="J13" s="10"/>
      <c r="K13" s="12"/>
    </row>
    <row r="14" spans="2:11" x14ac:dyDescent="0.2">
      <c r="B14" s="31" t="s">
        <v>97</v>
      </c>
      <c r="C14" s="32"/>
      <c r="D14" s="32"/>
      <c r="E14" s="32"/>
      <c r="F14" s="32"/>
      <c r="G14" s="33"/>
      <c r="H14" s="10"/>
      <c r="I14" s="10"/>
      <c r="J14" s="10"/>
      <c r="K14" s="12"/>
    </row>
    <row r="15" spans="2:11" x14ac:dyDescent="0.2">
      <c r="B15" s="3"/>
      <c r="C15" s="1"/>
      <c r="D15" s="1"/>
      <c r="E15" s="1"/>
      <c r="F15" s="1"/>
      <c r="G15" s="1"/>
      <c r="H15" s="10"/>
      <c r="I15" s="10"/>
      <c r="J15" s="10"/>
      <c r="K15" s="12"/>
    </row>
    <row r="16" spans="2:11" x14ac:dyDescent="0.2">
      <c r="B16" s="3" t="s">
        <v>6</v>
      </c>
      <c r="C16" s="1" t="s">
        <v>7</v>
      </c>
      <c r="D16" s="1"/>
      <c r="E16" s="1"/>
      <c r="F16" s="1"/>
      <c r="G16" s="1"/>
      <c r="H16" s="10"/>
      <c r="I16" s="10"/>
      <c r="J16" s="10"/>
      <c r="K16" s="12"/>
    </row>
    <row r="17" spans="2:11" x14ac:dyDescent="0.2">
      <c r="B17" s="3" t="s">
        <v>8</v>
      </c>
      <c r="C17" s="1" t="s">
        <v>9</v>
      </c>
      <c r="D17" s="1"/>
      <c r="E17" s="1"/>
      <c r="F17" s="1"/>
      <c r="G17" s="1"/>
      <c r="H17" s="10"/>
      <c r="I17" s="10"/>
      <c r="J17" s="10"/>
      <c r="K17" s="12"/>
    </row>
    <row r="18" spans="2:11" x14ac:dyDescent="0.2">
      <c r="B18" s="3" t="s">
        <v>10</v>
      </c>
      <c r="C18" s="1">
        <v>0.05</v>
      </c>
      <c r="D18" s="1"/>
      <c r="E18" s="1"/>
      <c r="F18" s="1"/>
      <c r="G18" s="1"/>
      <c r="H18" s="10"/>
      <c r="I18" s="10"/>
      <c r="J18" s="10"/>
      <c r="K18" s="12"/>
    </row>
    <row r="19" spans="2:11" x14ac:dyDescent="0.2">
      <c r="B19" s="3"/>
      <c r="C19" s="1"/>
      <c r="D19" s="1"/>
      <c r="E19" s="1"/>
      <c r="F19" s="1"/>
      <c r="G19" s="1"/>
      <c r="H19" s="10"/>
      <c r="I19" s="10"/>
      <c r="J19" s="10"/>
      <c r="K19" s="12"/>
    </row>
    <row r="20" spans="2:11" x14ac:dyDescent="0.2">
      <c r="B20" s="3" t="s">
        <v>11</v>
      </c>
      <c r="C20" s="1" t="s">
        <v>12</v>
      </c>
      <c r="D20" s="1" t="s">
        <v>13</v>
      </c>
      <c r="E20" s="1" t="s">
        <v>14</v>
      </c>
      <c r="F20" s="1" t="s">
        <v>15</v>
      </c>
      <c r="G20" s="1"/>
      <c r="H20" s="10"/>
      <c r="I20" s="10"/>
      <c r="J20" s="10"/>
      <c r="K20" s="12"/>
    </row>
    <row r="21" spans="2:11" x14ac:dyDescent="0.2">
      <c r="B21" s="3" t="s">
        <v>98</v>
      </c>
      <c r="C21" s="1">
        <v>2.6120000000000001</v>
      </c>
      <c r="D21" s="1">
        <v>0.81969999999999998</v>
      </c>
      <c r="E21" s="1" t="s">
        <v>19</v>
      </c>
      <c r="F21" s="1" t="s">
        <v>20</v>
      </c>
      <c r="G21" s="1"/>
      <c r="H21" s="10"/>
      <c r="I21" s="10"/>
      <c r="J21" s="10"/>
      <c r="K21" s="12"/>
    </row>
    <row r="22" spans="2:11" x14ac:dyDescent="0.2">
      <c r="B22" s="3" t="s">
        <v>99</v>
      </c>
      <c r="C22" s="1">
        <v>21.32</v>
      </c>
      <c r="D22" s="1">
        <v>0.50109999999999999</v>
      </c>
      <c r="E22" s="1" t="s">
        <v>19</v>
      </c>
      <c r="F22" s="1" t="s">
        <v>20</v>
      </c>
      <c r="G22" s="1"/>
      <c r="H22" s="10"/>
      <c r="I22" s="10"/>
      <c r="J22" s="10"/>
      <c r="K22" s="12"/>
    </row>
    <row r="23" spans="2:11" x14ac:dyDescent="0.2">
      <c r="B23" s="3" t="s">
        <v>100</v>
      </c>
      <c r="C23" s="1">
        <v>39.61</v>
      </c>
      <c r="D23" s="1">
        <v>5.1000000000000004E-3</v>
      </c>
      <c r="E23" s="1" t="s">
        <v>69</v>
      </c>
      <c r="F23" s="1" t="s">
        <v>9</v>
      </c>
      <c r="G23" s="1"/>
      <c r="H23" s="10"/>
      <c r="I23" s="10"/>
      <c r="J23" s="10"/>
      <c r="K23" s="12"/>
    </row>
    <row r="24" spans="2:11" x14ac:dyDescent="0.2">
      <c r="B24" s="3" t="s">
        <v>21</v>
      </c>
      <c r="C24" s="1">
        <v>27.7</v>
      </c>
      <c r="D24" s="1">
        <v>0.1159</v>
      </c>
      <c r="E24" s="1" t="s">
        <v>19</v>
      </c>
      <c r="F24" s="1" t="s">
        <v>20</v>
      </c>
      <c r="G24" s="1"/>
      <c r="H24" s="10"/>
      <c r="I24" s="10"/>
      <c r="J24" s="10"/>
      <c r="K24" s="12"/>
    </row>
    <row r="25" spans="2:11" x14ac:dyDescent="0.2">
      <c r="B25" s="3"/>
      <c r="C25" s="1"/>
      <c r="D25" s="1"/>
      <c r="E25" s="1"/>
      <c r="F25" s="1"/>
      <c r="G25" s="1"/>
      <c r="H25" s="10"/>
      <c r="I25" s="10"/>
      <c r="J25" s="10"/>
      <c r="K25" s="12"/>
    </row>
    <row r="26" spans="2:11" x14ac:dyDescent="0.2">
      <c r="B26" s="3" t="s">
        <v>22</v>
      </c>
      <c r="C26" s="1" t="s">
        <v>23</v>
      </c>
      <c r="D26" s="1" t="s">
        <v>24</v>
      </c>
      <c r="E26" s="1" t="s">
        <v>25</v>
      </c>
      <c r="F26" s="1" t="s">
        <v>26</v>
      </c>
      <c r="G26" s="1" t="s">
        <v>13</v>
      </c>
      <c r="H26" s="10"/>
      <c r="I26" s="10"/>
      <c r="J26" s="10"/>
      <c r="K26" s="12"/>
    </row>
    <row r="27" spans="2:11" x14ac:dyDescent="0.2">
      <c r="B27" s="3" t="s">
        <v>98</v>
      </c>
      <c r="C27" s="1">
        <v>2.2689999999999998E-2</v>
      </c>
      <c r="D27" s="1">
        <v>4</v>
      </c>
      <c r="E27" s="1">
        <v>5.6730000000000001E-3</v>
      </c>
      <c r="F27" s="1" t="s">
        <v>164</v>
      </c>
      <c r="G27" s="1" t="s">
        <v>165</v>
      </c>
      <c r="H27" s="10"/>
      <c r="I27" s="10"/>
      <c r="J27" s="10"/>
      <c r="K27" s="12"/>
    </row>
    <row r="28" spans="2:11" x14ac:dyDescent="0.2">
      <c r="B28" s="3" t="s">
        <v>99</v>
      </c>
      <c r="C28" s="1">
        <v>0.1852</v>
      </c>
      <c r="D28" s="1">
        <v>4</v>
      </c>
      <c r="E28" s="1">
        <v>4.6300000000000001E-2</v>
      </c>
      <c r="F28" s="1" t="s">
        <v>166</v>
      </c>
      <c r="G28" s="1" t="s">
        <v>167</v>
      </c>
      <c r="H28" s="10"/>
      <c r="I28" s="10"/>
      <c r="J28" s="10"/>
      <c r="K28" s="12"/>
    </row>
    <row r="29" spans="2:11" x14ac:dyDescent="0.2">
      <c r="B29" s="3" t="s">
        <v>100</v>
      </c>
      <c r="C29" s="1">
        <v>0.34420000000000001</v>
      </c>
      <c r="D29" s="1">
        <v>1</v>
      </c>
      <c r="E29" s="1">
        <v>0.34420000000000001</v>
      </c>
      <c r="F29" s="1" t="s">
        <v>168</v>
      </c>
      <c r="G29" s="1" t="s">
        <v>169</v>
      </c>
      <c r="H29" s="10"/>
      <c r="I29" s="10"/>
      <c r="J29" s="10"/>
      <c r="K29" s="12"/>
    </row>
    <row r="30" spans="2:11" x14ac:dyDescent="0.2">
      <c r="B30" s="3" t="s">
        <v>21</v>
      </c>
      <c r="C30" s="1">
        <v>0.2407</v>
      </c>
      <c r="D30" s="1">
        <v>5</v>
      </c>
      <c r="E30" s="1">
        <v>4.8140000000000002E-2</v>
      </c>
      <c r="F30" s="1" t="s">
        <v>170</v>
      </c>
      <c r="G30" s="1" t="s">
        <v>171</v>
      </c>
      <c r="H30" s="10"/>
      <c r="I30" s="10"/>
      <c r="J30" s="10"/>
      <c r="K30" s="12"/>
    </row>
    <row r="31" spans="2:11" x14ac:dyDescent="0.2">
      <c r="B31" s="3" t="s">
        <v>28</v>
      </c>
      <c r="C31" s="1">
        <v>7.6039999999999996E-2</v>
      </c>
      <c r="D31" s="1">
        <v>5</v>
      </c>
      <c r="E31" s="1">
        <v>1.521E-2</v>
      </c>
      <c r="F31" s="1"/>
      <c r="G31" s="1"/>
      <c r="H31" s="10"/>
      <c r="I31" s="10"/>
      <c r="J31" s="10"/>
      <c r="K31" s="12"/>
    </row>
    <row r="32" spans="2:11" x14ac:dyDescent="0.2">
      <c r="B32" s="3"/>
      <c r="C32" s="1"/>
      <c r="D32" s="1"/>
      <c r="E32" s="1"/>
      <c r="F32" s="1"/>
      <c r="G32" s="1"/>
      <c r="H32" s="10"/>
      <c r="I32" s="10"/>
      <c r="J32" s="10"/>
      <c r="K32" s="12"/>
    </row>
    <row r="33" spans="2:11" x14ac:dyDescent="0.2">
      <c r="B33" s="3" t="s">
        <v>29</v>
      </c>
      <c r="C33" s="1"/>
      <c r="D33" s="1"/>
      <c r="E33" s="1"/>
      <c r="F33" s="1"/>
      <c r="G33" s="1"/>
      <c r="H33" s="10"/>
      <c r="I33" s="10"/>
      <c r="J33" s="10"/>
      <c r="K33" s="12"/>
    </row>
    <row r="34" spans="2:11" x14ac:dyDescent="0.2">
      <c r="B34" s="3" t="s">
        <v>172</v>
      </c>
      <c r="C34" s="1">
        <v>1.486</v>
      </c>
      <c r="D34" s="1"/>
      <c r="E34" s="1"/>
      <c r="F34" s="1"/>
      <c r="G34" s="1"/>
      <c r="H34" s="10"/>
      <c r="I34" s="10"/>
      <c r="J34" s="10"/>
      <c r="K34" s="12"/>
    </row>
    <row r="35" spans="2:11" x14ac:dyDescent="0.2">
      <c r="B35" s="3" t="s">
        <v>173</v>
      </c>
      <c r="C35" s="1">
        <v>1.2230000000000001</v>
      </c>
      <c r="D35" s="1"/>
      <c r="E35" s="1"/>
      <c r="F35" s="1"/>
      <c r="G35" s="1"/>
      <c r="H35" s="10"/>
      <c r="I35" s="10"/>
      <c r="J35" s="10"/>
      <c r="K35" s="12"/>
    </row>
    <row r="36" spans="2:11" x14ac:dyDescent="0.2">
      <c r="B36" s="3" t="s">
        <v>30</v>
      </c>
      <c r="C36" s="1">
        <v>0.26240000000000002</v>
      </c>
      <c r="D36" s="1"/>
      <c r="E36" s="1"/>
      <c r="F36" s="1"/>
      <c r="G36" s="1"/>
      <c r="H36" s="10"/>
      <c r="I36" s="10"/>
      <c r="J36" s="10"/>
      <c r="K36" s="12"/>
    </row>
    <row r="37" spans="2:11" x14ac:dyDescent="0.2">
      <c r="B37" s="3" t="s">
        <v>31</v>
      </c>
      <c r="C37" s="1">
        <v>5.5149999999999998E-2</v>
      </c>
      <c r="D37" s="1"/>
      <c r="E37" s="1"/>
      <c r="F37" s="1"/>
      <c r="G37" s="1"/>
      <c r="H37" s="10"/>
      <c r="I37" s="10"/>
      <c r="J37" s="10"/>
      <c r="K37" s="12"/>
    </row>
    <row r="38" spans="2:11" x14ac:dyDescent="0.2">
      <c r="B38" s="3" t="s">
        <v>32</v>
      </c>
      <c r="C38" s="1" t="s">
        <v>174</v>
      </c>
      <c r="D38" s="1"/>
      <c r="E38" s="1"/>
      <c r="F38" s="1"/>
      <c r="G38" s="1"/>
      <c r="H38" s="10"/>
      <c r="I38" s="10"/>
      <c r="J38" s="10"/>
      <c r="K38" s="12"/>
    </row>
    <row r="39" spans="2:11" x14ac:dyDescent="0.2">
      <c r="B39" s="3"/>
      <c r="C39" s="1"/>
      <c r="D39" s="1"/>
      <c r="E39" s="1"/>
      <c r="F39" s="1"/>
      <c r="G39" s="1"/>
      <c r="H39" s="10"/>
      <c r="I39" s="10"/>
      <c r="J39" s="10"/>
      <c r="K39" s="12"/>
    </row>
    <row r="40" spans="2:11" x14ac:dyDescent="0.2">
      <c r="B40" s="3" t="s">
        <v>33</v>
      </c>
      <c r="C40" s="1"/>
      <c r="D40" s="1"/>
      <c r="E40" s="1"/>
      <c r="F40" s="1"/>
      <c r="G40" s="1"/>
      <c r="H40" s="10"/>
      <c r="I40" s="10"/>
      <c r="J40" s="10"/>
      <c r="K40" s="12"/>
    </row>
    <row r="41" spans="2:11" x14ac:dyDescent="0.2">
      <c r="B41" s="3" t="s">
        <v>101</v>
      </c>
      <c r="C41" s="1">
        <v>2</v>
      </c>
      <c r="D41" s="1"/>
      <c r="E41" s="1"/>
      <c r="F41" s="1"/>
      <c r="G41" s="1"/>
      <c r="H41" s="10"/>
      <c r="I41" s="10"/>
      <c r="J41" s="10"/>
      <c r="K41" s="12"/>
    </row>
    <row r="42" spans="2:11" x14ac:dyDescent="0.2">
      <c r="B42" s="3" t="s">
        <v>102</v>
      </c>
      <c r="C42" s="1">
        <v>5</v>
      </c>
      <c r="D42" s="1"/>
      <c r="E42" s="1"/>
      <c r="F42" s="1"/>
      <c r="G42" s="1"/>
      <c r="H42" s="10"/>
      <c r="I42" s="10"/>
      <c r="J42" s="10"/>
      <c r="K42" s="12"/>
    </row>
    <row r="43" spans="2:11" x14ac:dyDescent="0.2">
      <c r="B43" s="3" t="s">
        <v>34</v>
      </c>
      <c r="C43" s="1">
        <v>10</v>
      </c>
      <c r="D43" s="1"/>
      <c r="E43" s="1"/>
      <c r="F43" s="1"/>
      <c r="G43" s="1"/>
      <c r="H43" s="10"/>
      <c r="I43" s="10"/>
      <c r="J43" s="10"/>
      <c r="K43" s="12"/>
    </row>
    <row r="44" spans="2:11" x14ac:dyDescent="0.2">
      <c r="B44" s="3" t="s">
        <v>35</v>
      </c>
      <c r="C44" s="1">
        <v>0</v>
      </c>
      <c r="D44" s="1"/>
      <c r="E44" s="1"/>
      <c r="F44" s="1"/>
      <c r="G44" s="1"/>
      <c r="H44" s="10"/>
      <c r="I44" s="10"/>
      <c r="J44" s="10"/>
      <c r="K44" s="12"/>
    </row>
    <row r="45" spans="2:11" x14ac:dyDescent="0.2">
      <c r="B45" s="15"/>
      <c r="C45" s="10"/>
      <c r="D45" s="10"/>
      <c r="E45" s="10"/>
      <c r="F45" s="10"/>
      <c r="G45" s="10"/>
      <c r="H45" s="10"/>
      <c r="I45" s="10"/>
      <c r="J45" s="10"/>
      <c r="K45" s="12"/>
    </row>
    <row r="46" spans="2:11" x14ac:dyDescent="0.2">
      <c r="B46" s="31" t="s">
        <v>111</v>
      </c>
      <c r="C46" s="32"/>
      <c r="D46" s="32"/>
      <c r="E46" s="32"/>
      <c r="F46" s="32"/>
      <c r="G46" s="32"/>
      <c r="H46" s="32"/>
      <c r="I46" s="32"/>
      <c r="J46" s="33"/>
      <c r="K46" s="12"/>
    </row>
    <row r="47" spans="2:11" x14ac:dyDescent="0.2">
      <c r="B47" s="3"/>
      <c r="C47" s="1"/>
      <c r="D47" s="1"/>
      <c r="E47" s="1"/>
      <c r="F47" s="1"/>
      <c r="G47" s="1"/>
      <c r="H47" s="1"/>
      <c r="I47" s="1"/>
      <c r="J47" s="1"/>
      <c r="K47" s="12"/>
    </row>
    <row r="48" spans="2:11" x14ac:dyDescent="0.2">
      <c r="B48" s="3" t="s">
        <v>36</v>
      </c>
      <c r="C48" s="1">
        <v>1</v>
      </c>
      <c r="D48" s="1"/>
      <c r="E48" s="1"/>
      <c r="F48" s="1"/>
      <c r="G48" s="1"/>
      <c r="H48" s="1"/>
      <c r="I48" s="1"/>
      <c r="J48" s="1"/>
      <c r="K48" s="12"/>
    </row>
    <row r="49" spans="2:11" x14ac:dyDescent="0.2">
      <c r="B49" s="3" t="s">
        <v>37</v>
      </c>
      <c r="C49" s="1">
        <v>5</v>
      </c>
      <c r="D49" s="1"/>
      <c r="E49" s="1"/>
      <c r="F49" s="1"/>
      <c r="G49" s="1"/>
      <c r="H49" s="1"/>
      <c r="I49" s="1"/>
      <c r="J49" s="1"/>
      <c r="K49" s="12"/>
    </row>
    <row r="50" spans="2:11" x14ac:dyDescent="0.2">
      <c r="B50" s="3" t="s">
        <v>10</v>
      </c>
      <c r="C50" s="1">
        <v>0.05</v>
      </c>
      <c r="D50" s="1"/>
      <c r="E50" s="1"/>
      <c r="F50" s="1"/>
      <c r="G50" s="1"/>
      <c r="H50" s="1"/>
      <c r="I50" s="1"/>
      <c r="J50" s="1"/>
      <c r="K50" s="12"/>
    </row>
    <row r="51" spans="2:11" x14ac:dyDescent="0.2">
      <c r="B51" s="3"/>
      <c r="C51" s="1"/>
      <c r="D51" s="1"/>
      <c r="E51" s="1"/>
      <c r="F51" s="1"/>
      <c r="G51" s="1"/>
      <c r="H51" s="1"/>
      <c r="I51" s="1"/>
      <c r="J51" s="1"/>
      <c r="K51" s="12"/>
    </row>
    <row r="52" spans="2:11" x14ac:dyDescent="0.2">
      <c r="B52" s="3" t="s">
        <v>38</v>
      </c>
      <c r="C52" s="1" t="s">
        <v>39</v>
      </c>
      <c r="D52" s="1" t="s">
        <v>40</v>
      </c>
      <c r="E52" s="1" t="s">
        <v>41</v>
      </c>
      <c r="F52" s="1" t="s">
        <v>42</v>
      </c>
      <c r="G52" s="1" t="s">
        <v>43</v>
      </c>
      <c r="H52" s="1"/>
      <c r="I52" s="1"/>
      <c r="J52" s="1"/>
      <c r="K52" s="12"/>
    </row>
    <row r="53" spans="2:11" x14ac:dyDescent="0.2">
      <c r="B53" s="3"/>
      <c r="C53" s="1"/>
      <c r="D53" s="1"/>
      <c r="E53" s="1"/>
      <c r="F53" s="1"/>
      <c r="G53" s="1"/>
      <c r="H53" s="1"/>
      <c r="I53" s="1"/>
      <c r="J53" s="1"/>
      <c r="K53" s="12"/>
    </row>
    <row r="54" spans="2:11" x14ac:dyDescent="0.2">
      <c r="B54" s="3" t="s">
        <v>175</v>
      </c>
      <c r="C54" s="1"/>
      <c r="D54" s="1"/>
      <c r="E54" s="1"/>
      <c r="F54" s="1"/>
      <c r="G54" s="1"/>
      <c r="H54" s="1"/>
      <c r="I54" s="1"/>
      <c r="J54" s="1"/>
      <c r="K54" s="12"/>
    </row>
    <row r="55" spans="2:11" x14ac:dyDescent="0.2">
      <c r="B55" s="3" t="s">
        <v>103</v>
      </c>
      <c r="C55" s="1">
        <v>0.2024</v>
      </c>
      <c r="D55" s="1" t="s">
        <v>176</v>
      </c>
      <c r="E55" s="1" t="s">
        <v>20</v>
      </c>
      <c r="F55" s="1" t="s">
        <v>19</v>
      </c>
      <c r="G55" s="1">
        <v>0.80859999999999999</v>
      </c>
      <c r="H55" s="1"/>
      <c r="I55" s="1"/>
      <c r="J55" s="1"/>
      <c r="K55" s="12"/>
    </row>
    <row r="56" spans="2:11" x14ac:dyDescent="0.2">
      <c r="B56" s="3" t="s">
        <v>104</v>
      </c>
      <c r="C56" s="1">
        <v>0.37190000000000001</v>
      </c>
      <c r="D56" s="1" t="s">
        <v>177</v>
      </c>
      <c r="E56" s="1" t="s">
        <v>20</v>
      </c>
      <c r="F56" s="1" t="s">
        <v>19</v>
      </c>
      <c r="G56" s="1">
        <v>0.14779999999999999</v>
      </c>
      <c r="H56" s="1"/>
      <c r="I56" s="1"/>
      <c r="J56" s="1"/>
      <c r="K56" s="12"/>
    </row>
    <row r="57" spans="2:11" x14ac:dyDescent="0.2">
      <c r="B57" s="3" t="s">
        <v>105</v>
      </c>
      <c r="C57" s="1">
        <v>0.3105</v>
      </c>
      <c r="D57" s="1" t="s">
        <v>178</v>
      </c>
      <c r="E57" s="1" t="s">
        <v>20</v>
      </c>
      <c r="F57" s="1" t="s">
        <v>19</v>
      </c>
      <c r="G57" s="1">
        <v>0.26669999999999999</v>
      </c>
      <c r="H57" s="1"/>
      <c r="I57" s="1"/>
      <c r="J57" s="1"/>
      <c r="K57" s="12"/>
    </row>
    <row r="58" spans="2:11" x14ac:dyDescent="0.2">
      <c r="B58" s="3" t="s">
        <v>106</v>
      </c>
      <c r="C58" s="1">
        <v>0.21060000000000001</v>
      </c>
      <c r="D58" s="1" t="s">
        <v>179</v>
      </c>
      <c r="E58" s="1" t="s">
        <v>20</v>
      </c>
      <c r="F58" s="1" t="s">
        <v>19</v>
      </c>
      <c r="G58" s="1">
        <v>0.74170000000000003</v>
      </c>
      <c r="H58" s="1"/>
      <c r="I58" s="1"/>
      <c r="J58" s="1"/>
      <c r="K58" s="12"/>
    </row>
    <row r="59" spans="2:11" x14ac:dyDescent="0.2">
      <c r="B59" s="3" t="s">
        <v>107</v>
      </c>
      <c r="C59" s="1">
        <v>0.2165</v>
      </c>
      <c r="D59" s="1" t="s">
        <v>180</v>
      </c>
      <c r="E59" s="1" t="s">
        <v>20</v>
      </c>
      <c r="F59" s="1" t="s">
        <v>19</v>
      </c>
      <c r="G59" s="1">
        <v>0.69789999999999996</v>
      </c>
      <c r="H59" s="1"/>
      <c r="I59" s="1"/>
      <c r="J59" s="1"/>
      <c r="K59" s="12"/>
    </row>
    <row r="60" spans="2:11" x14ac:dyDescent="0.2">
      <c r="B60" s="3"/>
      <c r="C60" s="1"/>
      <c r="D60" s="1"/>
      <c r="E60" s="1"/>
      <c r="F60" s="1"/>
      <c r="G60" s="1"/>
      <c r="H60" s="1"/>
      <c r="I60" s="1"/>
      <c r="J60" s="1"/>
      <c r="K60" s="12"/>
    </row>
    <row r="61" spans="2:11" x14ac:dyDescent="0.2">
      <c r="B61" s="3"/>
      <c r="C61" s="1"/>
      <c r="D61" s="1"/>
      <c r="E61" s="1"/>
      <c r="F61" s="1"/>
      <c r="G61" s="1"/>
      <c r="H61" s="1"/>
      <c r="I61" s="1"/>
      <c r="J61" s="1"/>
      <c r="K61" s="12"/>
    </row>
    <row r="62" spans="2:11" x14ac:dyDescent="0.2">
      <c r="B62" s="3" t="s">
        <v>50</v>
      </c>
      <c r="C62" s="1" t="s">
        <v>51</v>
      </c>
      <c r="D62" s="1" t="s">
        <v>52</v>
      </c>
      <c r="E62" s="1" t="s">
        <v>39</v>
      </c>
      <c r="F62" s="1" t="s">
        <v>53</v>
      </c>
      <c r="G62" s="1" t="s">
        <v>54</v>
      </c>
      <c r="H62" s="1" t="s">
        <v>55</v>
      </c>
      <c r="I62" s="1" t="s">
        <v>56</v>
      </c>
      <c r="J62" s="1" t="s">
        <v>24</v>
      </c>
      <c r="K62" s="25"/>
    </row>
    <row r="63" spans="2:11" x14ac:dyDescent="0.2">
      <c r="B63" s="3"/>
      <c r="C63" s="1"/>
      <c r="D63" s="1"/>
      <c r="E63" s="1"/>
      <c r="F63" s="1"/>
      <c r="G63" s="1"/>
      <c r="H63" s="1"/>
      <c r="I63" s="1"/>
      <c r="J63" s="1"/>
      <c r="K63" s="12"/>
    </row>
    <row r="64" spans="2:11" x14ac:dyDescent="0.2">
      <c r="B64" s="3" t="s">
        <v>175</v>
      </c>
      <c r="C64" s="1"/>
      <c r="D64" s="1"/>
      <c r="E64" s="1"/>
      <c r="F64" s="1"/>
      <c r="G64" s="1"/>
      <c r="H64" s="1"/>
      <c r="I64" s="1"/>
      <c r="J64" s="1"/>
      <c r="K64" s="12"/>
    </row>
    <row r="65" spans="2:11" x14ac:dyDescent="0.2">
      <c r="B65" s="3" t="s">
        <v>103</v>
      </c>
      <c r="C65" s="1">
        <v>1.393</v>
      </c>
      <c r="D65" s="1">
        <v>1.19</v>
      </c>
      <c r="E65" s="1">
        <v>0.2024</v>
      </c>
      <c r="F65" s="1">
        <v>0.12330000000000001</v>
      </c>
      <c r="G65" s="1">
        <v>2</v>
      </c>
      <c r="H65" s="1">
        <v>2</v>
      </c>
      <c r="I65" s="1">
        <v>1.641</v>
      </c>
      <c r="J65" s="1">
        <v>5</v>
      </c>
      <c r="K65" s="12"/>
    </row>
    <row r="66" spans="2:11" x14ac:dyDescent="0.2">
      <c r="B66" s="3" t="s">
        <v>104</v>
      </c>
      <c r="C66" s="1">
        <v>1.702</v>
      </c>
      <c r="D66" s="1">
        <v>1.33</v>
      </c>
      <c r="E66" s="1">
        <v>0.37190000000000001</v>
      </c>
      <c r="F66" s="1">
        <v>0.12330000000000001</v>
      </c>
      <c r="G66" s="1">
        <v>2</v>
      </c>
      <c r="H66" s="1">
        <v>2</v>
      </c>
      <c r="I66" s="1">
        <v>3.016</v>
      </c>
      <c r="J66" s="1">
        <v>5</v>
      </c>
      <c r="K66" s="12"/>
    </row>
    <row r="67" spans="2:11" x14ac:dyDescent="0.2">
      <c r="B67" s="3" t="s">
        <v>105</v>
      </c>
      <c r="C67" s="1">
        <v>1.5649999999999999</v>
      </c>
      <c r="D67" s="1">
        <v>1.254</v>
      </c>
      <c r="E67" s="1">
        <v>0.3105</v>
      </c>
      <c r="F67" s="1">
        <v>0.12330000000000001</v>
      </c>
      <c r="G67" s="1">
        <v>2</v>
      </c>
      <c r="H67" s="1">
        <v>2</v>
      </c>
      <c r="I67" s="1">
        <v>2.5169999999999999</v>
      </c>
      <c r="J67" s="1">
        <v>5</v>
      </c>
      <c r="K67" s="12"/>
    </row>
    <row r="68" spans="2:11" x14ac:dyDescent="0.2">
      <c r="B68" s="3" t="s">
        <v>106</v>
      </c>
      <c r="C68" s="1">
        <v>1.4079999999999999</v>
      </c>
      <c r="D68" s="1">
        <v>1.1970000000000001</v>
      </c>
      <c r="E68" s="1">
        <v>0.21060000000000001</v>
      </c>
      <c r="F68" s="1">
        <v>0.12330000000000001</v>
      </c>
      <c r="G68" s="1">
        <v>2</v>
      </c>
      <c r="H68" s="1">
        <v>2</v>
      </c>
      <c r="I68" s="1">
        <v>1.708</v>
      </c>
      <c r="J68" s="1">
        <v>5</v>
      </c>
      <c r="K68" s="12"/>
    </row>
    <row r="69" spans="2:11" ht="16" thickBot="1" x14ac:dyDescent="0.25">
      <c r="B69" s="6" t="s">
        <v>107</v>
      </c>
      <c r="C69" s="4">
        <v>1.361</v>
      </c>
      <c r="D69" s="4">
        <v>1.1439999999999999</v>
      </c>
      <c r="E69" s="4">
        <v>0.2165</v>
      </c>
      <c r="F69" s="4">
        <v>0.12330000000000001</v>
      </c>
      <c r="G69" s="4">
        <v>2</v>
      </c>
      <c r="H69" s="4">
        <v>2</v>
      </c>
      <c r="I69" s="4">
        <v>1.7549999999999999</v>
      </c>
      <c r="J69" s="4">
        <v>5</v>
      </c>
      <c r="K69" s="11"/>
    </row>
  </sheetData>
  <mergeCells count="6">
    <mergeCell ref="B14:G14"/>
    <mergeCell ref="B46:J46"/>
    <mergeCell ref="C2:F2"/>
    <mergeCell ref="G2:K2"/>
    <mergeCell ref="E12:G12"/>
    <mergeCell ref="J12:K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86A7F-B149-486E-ACE2-C350DDB345A2}">
  <dimension ref="B1:K69"/>
  <sheetViews>
    <sheetView topLeftCell="D1" zoomScale="90" zoomScaleNormal="90" workbookViewId="0">
      <selection activeCell="H24" sqref="H24"/>
    </sheetView>
  </sheetViews>
  <sheetFormatPr baseColWidth="10" defaultColWidth="8.83203125" defaultRowHeight="15" x14ac:dyDescent="0.2"/>
  <cols>
    <col min="2" max="2" width="53.83203125" customWidth="1"/>
    <col min="3" max="3" width="41.33203125" customWidth="1"/>
    <col min="4" max="4" width="57.1640625" customWidth="1"/>
    <col min="5" max="5" width="19.83203125" customWidth="1"/>
    <col min="6" max="6" width="15.83203125" customWidth="1"/>
    <col min="7" max="7" width="28.83203125" customWidth="1"/>
    <col min="8" max="8" width="50.6640625" customWidth="1"/>
    <col min="9" max="9" width="35.83203125" customWidth="1"/>
    <col min="10" max="10" width="18.1640625" customWidth="1"/>
    <col min="11" max="11" width="23.6640625" customWidth="1"/>
  </cols>
  <sheetData>
    <row r="1" spans="2:11" ht="16" thickBot="1" x14ac:dyDescent="0.25"/>
    <row r="2" spans="2:11" x14ac:dyDescent="0.2">
      <c r="B2" s="5"/>
      <c r="C2" s="34" t="s">
        <v>163</v>
      </c>
      <c r="D2" s="34"/>
      <c r="E2" s="34"/>
      <c r="F2" s="34"/>
      <c r="G2" s="34" t="s">
        <v>159</v>
      </c>
      <c r="H2" s="34"/>
      <c r="I2" s="34"/>
      <c r="J2" s="34"/>
      <c r="K2" s="35"/>
    </row>
    <row r="3" spans="2:11" x14ac:dyDescent="0.2">
      <c r="B3" s="3" t="s">
        <v>125</v>
      </c>
      <c r="C3" s="1" t="s">
        <v>3</v>
      </c>
      <c r="D3" s="1" t="s">
        <v>75</v>
      </c>
      <c r="E3" s="1" t="s">
        <v>60</v>
      </c>
      <c r="F3" s="1" t="s">
        <v>71</v>
      </c>
      <c r="G3" s="1" t="s">
        <v>125</v>
      </c>
      <c r="H3" s="1" t="s">
        <v>3</v>
      </c>
      <c r="I3" s="1" t="s">
        <v>75</v>
      </c>
      <c r="J3" s="1" t="s">
        <v>60</v>
      </c>
      <c r="K3" s="2" t="s">
        <v>71</v>
      </c>
    </row>
    <row r="4" spans="2:11" x14ac:dyDescent="0.2">
      <c r="B4" s="3">
        <v>1.5</v>
      </c>
      <c r="C4" s="1">
        <v>1.154183</v>
      </c>
      <c r="D4" s="1">
        <v>1.149024</v>
      </c>
      <c r="E4" s="1">
        <f>AVERAGE(C4:D4)</f>
        <v>1.1516035</v>
      </c>
      <c r="F4" s="1">
        <f>_xlfn.STDEV.S(C4:D4)/2^0.5</f>
        <v>2.5794999999999564E-3</v>
      </c>
      <c r="G4" s="1">
        <v>1.5</v>
      </c>
      <c r="H4" s="1">
        <v>1.6698059999999999</v>
      </c>
      <c r="I4" s="1">
        <v>1.7540640000000001</v>
      </c>
      <c r="J4" s="1">
        <f>AVERAGE(H4:I4)</f>
        <v>1.711935</v>
      </c>
      <c r="K4" s="2">
        <f>_xlfn.STDEV.S(H4:I4)/2^0.5</f>
        <v>4.2129000000000076E-2</v>
      </c>
    </row>
    <row r="5" spans="2:11" x14ac:dyDescent="0.2">
      <c r="B5" s="3">
        <v>3</v>
      </c>
      <c r="C5" s="1">
        <v>1.363496</v>
      </c>
      <c r="D5" s="1">
        <v>1.298972</v>
      </c>
      <c r="E5" s="1">
        <f>AVERAGE(C5:D5)</f>
        <v>1.331234</v>
      </c>
      <c r="F5" s="1">
        <f>_xlfn.STDEV.S(C5:D5)/2^0.5</f>
        <v>3.2262000000000013E-2</v>
      </c>
      <c r="G5" s="1">
        <v>3</v>
      </c>
      <c r="H5" s="1">
        <v>1.811177</v>
      </c>
      <c r="I5" s="1">
        <v>1.7798879999999999</v>
      </c>
      <c r="J5" s="1">
        <f>AVERAGE(H5:I5)</f>
        <v>1.7955325</v>
      </c>
      <c r="K5" s="2">
        <f>_xlfn.STDEV.S(H5:I5)/2^0.5</f>
        <v>1.5644500000000061E-2</v>
      </c>
    </row>
    <row r="6" spans="2:11" x14ac:dyDescent="0.2">
      <c r="B6" s="3">
        <v>4.5</v>
      </c>
      <c r="C6" s="1">
        <v>1.4105760000000001</v>
      </c>
      <c r="D6" s="1">
        <v>1.2556350000000001</v>
      </c>
      <c r="E6" s="1">
        <f>AVERAGE(C6:D6)</f>
        <v>1.3331055000000001</v>
      </c>
      <c r="F6" s="1">
        <f>_xlfn.STDEV.S(C6:D6)/2^0.5</f>
        <v>7.7470499999999998E-2</v>
      </c>
      <c r="G6" s="1">
        <v>4.5</v>
      </c>
      <c r="H6" s="1">
        <v>1.8170390000000001</v>
      </c>
      <c r="I6" s="1">
        <v>1.4908220000000001</v>
      </c>
      <c r="J6" s="1">
        <f>AVERAGE(H6:I6)</f>
        <v>1.6539305</v>
      </c>
      <c r="K6" s="2">
        <f>_xlfn.STDEV.S(H6:I6)/2^0.5</f>
        <v>0.16310849999999996</v>
      </c>
    </row>
    <row r="7" spans="2:11" x14ac:dyDescent="0.2">
      <c r="B7" s="3">
        <v>6</v>
      </c>
      <c r="C7" s="1">
        <v>1.209465</v>
      </c>
      <c r="D7" s="1">
        <v>1.1825920000000001</v>
      </c>
      <c r="E7" s="1">
        <f>AVERAGE(C7:D7)</f>
        <v>1.1960285000000002</v>
      </c>
      <c r="F7" s="1">
        <f>_xlfn.STDEV.S(C7:D7)/2^0.5</f>
        <v>1.3436499999999962E-2</v>
      </c>
      <c r="G7" s="1">
        <v>6</v>
      </c>
      <c r="H7" s="1">
        <v>1.5731360000000001</v>
      </c>
      <c r="I7" s="1">
        <v>1.5160849999999999</v>
      </c>
      <c r="J7" s="1">
        <f>AVERAGE(H7:I7)</f>
        <v>1.5446105000000001</v>
      </c>
      <c r="K7" s="2">
        <f>_xlfn.STDEV.S(H7:I7)/2^0.5</f>
        <v>2.8525500000000092E-2</v>
      </c>
    </row>
    <row r="8" spans="2:11" x14ac:dyDescent="0.2">
      <c r="B8" s="3">
        <v>7.5</v>
      </c>
      <c r="C8" s="1">
        <v>1.0882309999999999</v>
      </c>
      <c r="D8" s="1">
        <v>1.079237</v>
      </c>
      <c r="E8" s="1">
        <f>AVERAGE(C8:D8)</f>
        <v>1.083734</v>
      </c>
      <c r="F8" s="1">
        <f>_xlfn.STDEV.S(C8:D8)/2^0.5</f>
        <v>4.4969999999999732E-3</v>
      </c>
      <c r="G8" s="1">
        <v>7.5</v>
      </c>
      <c r="H8" s="1">
        <v>1.4770909999999999</v>
      </c>
      <c r="I8" s="1">
        <v>1.395662</v>
      </c>
      <c r="J8" s="1">
        <f>AVERAGE(H8:I8)</f>
        <v>1.4363764999999999</v>
      </c>
      <c r="K8" s="2">
        <f>_xlfn.STDEV.S(H8:I8)/2^0.5</f>
        <v>4.071449999999998E-2</v>
      </c>
    </row>
    <row r="9" spans="2:11" x14ac:dyDescent="0.2">
      <c r="B9" s="3">
        <v>9</v>
      </c>
      <c r="C9" s="1">
        <v>1.0208950000000001</v>
      </c>
      <c r="D9" s="1"/>
      <c r="E9" s="1"/>
      <c r="F9" s="1"/>
      <c r="G9" s="1">
        <v>9</v>
      </c>
      <c r="H9" s="1">
        <v>1.428984</v>
      </c>
      <c r="I9" s="1">
        <v>1.1807129999999999</v>
      </c>
      <c r="J9" s="1">
        <f t="shared" ref="J9:J11" si="0">AVERAGE(H9:I9)</f>
        <v>1.3048484999999999</v>
      </c>
      <c r="K9" s="2">
        <f t="shared" ref="K9:K11" si="1">_xlfn.STDEV.S(H9:I9)/2^0.5</f>
        <v>0.12413550000000004</v>
      </c>
    </row>
    <row r="10" spans="2:11" x14ac:dyDescent="0.2">
      <c r="B10" s="3">
        <v>10.5</v>
      </c>
      <c r="C10" s="1"/>
      <c r="D10" s="1"/>
      <c r="E10" s="1"/>
      <c r="F10" s="1"/>
      <c r="G10" s="1">
        <v>10.5</v>
      </c>
      <c r="H10" s="1">
        <v>1.251298</v>
      </c>
      <c r="I10" s="1">
        <v>1.2262439999999999</v>
      </c>
      <c r="J10" s="1">
        <f t="shared" si="0"/>
        <v>1.2387709999999998</v>
      </c>
      <c r="K10" s="2">
        <f t="shared" si="1"/>
        <v>1.2527000000000064E-2</v>
      </c>
    </row>
    <row r="11" spans="2:11" x14ac:dyDescent="0.2">
      <c r="B11" s="3">
        <v>12</v>
      </c>
      <c r="C11" s="1"/>
      <c r="D11" s="1"/>
      <c r="E11" s="1"/>
      <c r="F11" s="1"/>
      <c r="G11" s="1">
        <v>12</v>
      </c>
      <c r="H11" s="1">
        <v>1.249822</v>
      </c>
      <c r="I11" s="1">
        <v>1.1241000000000001</v>
      </c>
      <c r="J11" s="1">
        <f t="shared" si="0"/>
        <v>1.1869610000000002</v>
      </c>
      <c r="K11" s="2">
        <f t="shared" si="1"/>
        <v>6.2860999999999945E-2</v>
      </c>
    </row>
    <row r="12" spans="2:11" x14ac:dyDescent="0.2">
      <c r="B12" s="3" t="s">
        <v>124</v>
      </c>
      <c r="C12" s="1" t="s">
        <v>181</v>
      </c>
      <c r="D12" s="1" t="s">
        <v>181</v>
      </c>
      <c r="E12" s="36"/>
      <c r="F12" s="37"/>
      <c r="G12" s="38"/>
      <c r="H12" s="1" t="s">
        <v>182</v>
      </c>
      <c r="I12" s="1" t="s">
        <v>183</v>
      </c>
      <c r="J12" s="36"/>
      <c r="K12" s="39"/>
    </row>
    <row r="13" spans="2:11" x14ac:dyDescent="0.2">
      <c r="B13" s="15"/>
      <c r="C13" s="10"/>
      <c r="D13" s="10"/>
      <c r="E13" s="10"/>
      <c r="F13" s="10"/>
      <c r="G13" s="10"/>
      <c r="H13" s="10"/>
      <c r="I13" s="10"/>
      <c r="J13" s="10"/>
      <c r="K13" s="12"/>
    </row>
    <row r="14" spans="2:11" x14ac:dyDescent="0.2">
      <c r="B14" s="29" t="s">
        <v>97</v>
      </c>
      <c r="C14" s="30"/>
      <c r="D14" s="30"/>
      <c r="E14" s="30"/>
      <c r="F14" s="30"/>
      <c r="G14" s="30"/>
      <c r="H14" s="10"/>
      <c r="I14" s="10"/>
      <c r="J14" s="10"/>
      <c r="K14" s="12"/>
    </row>
    <row r="15" spans="2:11" x14ac:dyDescent="0.2">
      <c r="B15" s="3"/>
      <c r="C15" s="1"/>
      <c r="D15" s="1"/>
      <c r="E15" s="1"/>
      <c r="F15" s="1"/>
      <c r="G15" s="1"/>
      <c r="H15" s="10"/>
      <c r="I15" s="10"/>
      <c r="J15" s="10"/>
      <c r="K15" s="12"/>
    </row>
    <row r="16" spans="2:11" x14ac:dyDescent="0.2">
      <c r="B16" s="3" t="s">
        <v>6</v>
      </c>
      <c r="C16" s="1" t="s">
        <v>7</v>
      </c>
      <c r="D16" s="1"/>
      <c r="E16" s="1"/>
      <c r="F16" s="1"/>
      <c r="G16" s="1"/>
      <c r="H16" s="10"/>
      <c r="I16" s="10"/>
      <c r="J16" s="10"/>
      <c r="K16" s="12"/>
    </row>
    <row r="17" spans="2:11" x14ac:dyDescent="0.2">
      <c r="B17" s="3" t="s">
        <v>8</v>
      </c>
      <c r="C17" s="1" t="s">
        <v>9</v>
      </c>
      <c r="D17" s="1"/>
      <c r="E17" s="1"/>
      <c r="F17" s="1"/>
      <c r="G17" s="1"/>
      <c r="H17" s="10"/>
      <c r="I17" s="10"/>
      <c r="J17" s="10"/>
      <c r="K17" s="12"/>
    </row>
    <row r="18" spans="2:11" x14ac:dyDescent="0.2">
      <c r="B18" s="3" t="s">
        <v>10</v>
      </c>
      <c r="C18" s="1">
        <v>0.05</v>
      </c>
      <c r="D18" s="1"/>
      <c r="E18" s="1"/>
      <c r="F18" s="1"/>
      <c r="G18" s="1"/>
      <c r="H18" s="10"/>
      <c r="I18" s="10"/>
      <c r="J18" s="10"/>
      <c r="K18" s="12"/>
    </row>
    <row r="19" spans="2:11" x14ac:dyDescent="0.2">
      <c r="B19" s="3"/>
      <c r="C19" s="1"/>
      <c r="D19" s="1"/>
      <c r="E19" s="1"/>
      <c r="F19" s="1"/>
      <c r="G19" s="1"/>
      <c r="H19" s="10"/>
      <c r="I19" s="10"/>
      <c r="J19" s="10"/>
      <c r="K19" s="12"/>
    </row>
    <row r="20" spans="2:11" x14ac:dyDescent="0.2">
      <c r="B20" s="3" t="s">
        <v>11</v>
      </c>
      <c r="C20" s="1" t="s">
        <v>12</v>
      </c>
      <c r="D20" s="1" t="s">
        <v>13</v>
      </c>
      <c r="E20" s="1" t="s">
        <v>14</v>
      </c>
      <c r="F20" s="1" t="s">
        <v>15</v>
      </c>
      <c r="G20" s="1"/>
      <c r="H20" s="10"/>
      <c r="I20" s="10"/>
      <c r="J20" s="10"/>
      <c r="K20" s="12"/>
    </row>
    <row r="21" spans="2:11" x14ac:dyDescent="0.2">
      <c r="B21" s="3" t="s">
        <v>98</v>
      </c>
      <c r="C21" s="1">
        <v>3.4630000000000001</v>
      </c>
      <c r="D21" s="1">
        <v>6.3899999999999998E-2</v>
      </c>
      <c r="E21" s="1" t="s">
        <v>19</v>
      </c>
      <c r="F21" s="1" t="s">
        <v>20</v>
      </c>
      <c r="G21" s="1"/>
      <c r="H21" s="10"/>
      <c r="I21" s="10"/>
      <c r="J21" s="10"/>
      <c r="K21" s="12"/>
    </row>
    <row r="22" spans="2:11" x14ac:dyDescent="0.2">
      <c r="B22" s="3" t="s">
        <v>99</v>
      </c>
      <c r="C22" s="1">
        <v>18.47</v>
      </c>
      <c r="D22" s="1">
        <v>7.6100000000000001E-2</v>
      </c>
      <c r="E22" s="1" t="s">
        <v>19</v>
      </c>
      <c r="F22" s="1" t="s">
        <v>20</v>
      </c>
      <c r="G22" s="1"/>
      <c r="H22" s="10"/>
      <c r="I22" s="10"/>
      <c r="J22" s="10"/>
      <c r="K22" s="12"/>
    </row>
    <row r="23" spans="2:11" x14ac:dyDescent="0.2">
      <c r="B23" s="3" t="s">
        <v>100</v>
      </c>
      <c r="C23" s="1">
        <v>71.52</v>
      </c>
      <c r="D23" s="1" t="s">
        <v>17</v>
      </c>
      <c r="E23" s="1" t="s">
        <v>18</v>
      </c>
      <c r="F23" s="1" t="s">
        <v>9</v>
      </c>
      <c r="G23" s="1"/>
      <c r="H23" s="10"/>
      <c r="I23" s="10"/>
      <c r="J23" s="10"/>
      <c r="K23" s="12"/>
    </row>
    <row r="24" spans="2:11" x14ac:dyDescent="0.2">
      <c r="B24" s="3" t="s">
        <v>21</v>
      </c>
      <c r="C24" s="1">
        <v>5.5949999999999998</v>
      </c>
      <c r="D24" s="1">
        <v>3.7100000000000001E-2</v>
      </c>
      <c r="E24" s="1" t="s">
        <v>46</v>
      </c>
      <c r="F24" s="1" t="s">
        <v>9</v>
      </c>
      <c r="G24" s="1"/>
      <c r="H24" s="10"/>
      <c r="I24" s="10"/>
      <c r="J24" s="10"/>
      <c r="K24" s="12"/>
    </row>
    <row r="25" spans="2:11" x14ac:dyDescent="0.2">
      <c r="B25" s="3"/>
      <c r="C25" s="1"/>
      <c r="D25" s="1"/>
      <c r="E25" s="1"/>
      <c r="F25" s="1"/>
      <c r="G25" s="1"/>
      <c r="H25" s="10"/>
      <c r="I25" s="10"/>
      <c r="J25" s="10"/>
      <c r="K25" s="12"/>
    </row>
    <row r="26" spans="2:11" x14ac:dyDescent="0.2">
      <c r="B26" s="3" t="s">
        <v>22</v>
      </c>
      <c r="C26" s="1" t="s">
        <v>23</v>
      </c>
      <c r="D26" s="1" t="s">
        <v>24</v>
      </c>
      <c r="E26" s="1" t="s">
        <v>25</v>
      </c>
      <c r="F26" s="1" t="s">
        <v>26</v>
      </c>
      <c r="G26" s="1" t="s">
        <v>13</v>
      </c>
      <c r="H26" s="10"/>
      <c r="I26" s="10"/>
      <c r="J26" s="10"/>
      <c r="K26" s="12"/>
    </row>
    <row r="27" spans="2:11" x14ac:dyDescent="0.2">
      <c r="B27" s="3" t="s">
        <v>98</v>
      </c>
      <c r="C27" s="1">
        <v>4.0559999999999999E-2</v>
      </c>
      <c r="D27" s="1">
        <v>4</v>
      </c>
      <c r="E27" s="1">
        <v>1.014E-2</v>
      </c>
      <c r="F27" s="1" t="s">
        <v>184</v>
      </c>
      <c r="G27" s="1" t="s">
        <v>185</v>
      </c>
      <c r="H27" s="10"/>
      <c r="I27" s="10"/>
      <c r="J27" s="10"/>
      <c r="K27" s="12"/>
    </row>
    <row r="28" spans="2:11" x14ac:dyDescent="0.2">
      <c r="B28" s="3" t="s">
        <v>99</v>
      </c>
      <c r="C28" s="1">
        <v>0.21629999999999999</v>
      </c>
      <c r="D28" s="1">
        <v>4</v>
      </c>
      <c r="E28" s="1">
        <v>5.4080000000000003E-2</v>
      </c>
      <c r="F28" s="1" t="s">
        <v>186</v>
      </c>
      <c r="G28" s="1" t="s">
        <v>187</v>
      </c>
      <c r="H28" s="10"/>
      <c r="I28" s="10"/>
      <c r="J28" s="10"/>
      <c r="K28" s="12"/>
    </row>
    <row r="29" spans="2:11" x14ac:dyDescent="0.2">
      <c r="B29" s="3" t="s">
        <v>100</v>
      </c>
      <c r="C29" s="1">
        <v>0.83779999999999999</v>
      </c>
      <c r="D29" s="1">
        <v>1</v>
      </c>
      <c r="E29" s="1">
        <v>0.83779999999999999</v>
      </c>
      <c r="F29" s="1" t="s">
        <v>188</v>
      </c>
      <c r="G29" s="1" t="s">
        <v>27</v>
      </c>
      <c r="H29" s="10"/>
      <c r="I29" s="10"/>
      <c r="J29" s="10"/>
      <c r="K29" s="12"/>
    </row>
    <row r="30" spans="2:11" x14ac:dyDescent="0.2">
      <c r="B30" s="3" t="s">
        <v>21</v>
      </c>
      <c r="C30" s="1">
        <v>6.5540000000000001E-2</v>
      </c>
      <c r="D30" s="1">
        <v>5</v>
      </c>
      <c r="E30" s="1">
        <v>1.311E-2</v>
      </c>
      <c r="F30" s="1" t="s">
        <v>189</v>
      </c>
      <c r="G30" s="1" t="s">
        <v>190</v>
      </c>
      <c r="H30" s="10"/>
      <c r="I30" s="10"/>
      <c r="J30" s="10"/>
      <c r="K30" s="12"/>
    </row>
    <row r="31" spans="2:11" x14ac:dyDescent="0.2">
      <c r="B31" s="3" t="s">
        <v>28</v>
      </c>
      <c r="C31" s="1">
        <v>1.115E-2</v>
      </c>
      <c r="D31" s="1">
        <v>5</v>
      </c>
      <c r="E31" s="1">
        <v>2.2300000000000002E-3</v>
      </c>
      <c r="F31" s="1"/>
      <c r="G31" s="1"/>
      <c r="H31" s="10"/>
      <c r="I31" s="10"/>
      <c r="J31" s="10"/>
      <c r="K31" s="12"/>
    </row>
    <row r="32" spans="2:11" x14ac:dyDescent="0.2">
      <c r="B32" s="3"/>
      <c r="C32" s="1"/>
      <c r="D32" s="1"/>
      <c r="E32" s="1"/>
      <c r="F32" s="1"/>
      <c r="G32" s="1"/>
      <c r="H32" s="10"/>
      <c r="I32" s="10"/>
      <c r="J32" s="10"/>
      <c r="K32" s="12"/>
    </row>
    <row r="33" spans="2:11" x14ac:dyDescent="0.2">
      <c r="B33" s="3" t="s">
        <v>29</v>
      </c>
      <c r="C33" s="1"/>
      <c r="D33" s="1"/>
      <c r="E33" s="1"/>
      <c r="F33" s="1"/>
      <c r="G33" s="1"/>
      <c r="H33" s="10"/>
      <c r="I33" s="10"/>
      <c r="J33" s="10"/>
      <c r="K33" s="12"/>
    </row>
    <row r="34" spans="2:11" x14ac:dyDescent="0.2">
      <c r="B34" s="3" t="s">
        <v>191</v>
      </c>
      <c r="C34" s="1">
        <v>1.2190000000000001</v>
      </c>
      <c r="D34" s="1"/>
      <c r="E34" s="1"/>
      <c r="F34" s="1"/>
      <c r="G34" s="1"/>
      <c r="H34" s="10"/>
      <c r="I34" s="10"/>
      <c r="J34" s="10"/>
      <c r="K34" s="12"/>
    </row>
    <row r="35" spans="2:11" x14ac:dyDescent="0.2">
      <c r="B35" s="3" t="s">
        <v>192</v>
      </c>
      <c r="C35" s="1">
        <v>1.6279999999999999</v>
      </c>
      <c r="D35" s="1"/>
      <c r="E35" s="1"/>
      <c r="F35" s="1"/>
      <c r="G35" s="1"/>
      <c r="H35" s="10"/>
      <c r="I35" s="10"/>
      <c r="J35" s="10"/>
      <c r="K35" s="12"/>
    </row>
    <row r="36" spans="2:11" x14ac:dyDescent="0.2">
      <c r="B36" s="3" t="s">
        <v>30</v>
      </c>
      <c r="C36" s="1">
        <v>-0.4093</v>
      </c>
      <c r="D36" s="1"/>
      <c r="E36" s="1"/>
      <c r="F36" s="1"/>
      <c r="G36" s="1"/>
      <c r="H36" s="10"/>
      <c r="I36" s="10"/>
      <c r="J36" s="10"/>
      <c r="K36" s="12"/>
    </row>
    <row r="37" spans="2:11" x14ac:dyDescent="0.2">
      <c r="B37" s="3" t="s">
        <v>31</v>
      </c>
      <c r="C37" s="1">
        <v>2.112E-2</v>
      </c>
      <c r="D37" s="1"/>
      <c r="E37" s="1"/>
      <c r="F37" s="1"/>
      <c r="G37" s="1"/>
      <c r="H37" s="10"/>
      <c r="I37" s="10"/>
      <c r="J37" s="10"/>
      <c r="K37" s="12"/>
    </row>
    <row r="38" spans="2:11" x14ac:dyDescent="0.2">
      <c r="B38" s="3" t="s">
        <v>32</v>
      </c>
      <c r="C38" s="1" t="s">
        <v>193</v>
      </c>
      <c r="D38" s="1"/>
      <c r="E38" s="1"/>
      <c r="F38" s="1"/>
      <c r="G38" s="1"/>
      <c r="H38" s="10"/>
      <c r="I38" s="10"/>
      <c r="J38" s="10"/>
      <c r="K38" s="12"/>
    </row>
    <row r="39" spans="2:11" x14ac:dyDescent="0.2">
      <c r="B39" s="3"/>
      <c r="C39" s="1"/>
      <c r="D39" s="1"/>
      <c r="E39" s="1"/>
      <c r="F39" s="1"/>
      <c r="G39" s="1"/>
      <c r="H39" s="10"/>
      <c r="I39" s="10"/>
      <c r="J39" s="10"/>
      <c r="K39" s="12"/>
    </row>
    <row r="40" spans="2:11" x14ac:dyDescent="0.2">
      <c r="B40" s="3" t="s">
        <v>33</v>
      </c>
      <c r="C40" s="1"/>
      <c r="D40" s="1"/>
      <c r="E40" s="1"/>
      <c r="F40" s="1"/>
      <c r="G40" s="1"/>
      <c r="H40" s="10"/>
      <c r="I40" s="10"/>
      <c r="J40" s="10"/>
      <c r="K40" s="12"/>
    </row>
    <row r="41" spans="2:11" x14ac:dyDescent="0.2">
      <c r="B41" s="3" t="s">
        <v>101</v>
      </c>
      <c r="C41" s="1">
        <v>2</v>
      </c>
      <c r="D41" s="1"/>
      <c r="E41" s="1"/>
      <c r="F41" s="1"/>
      <c r="G41" s="1"/>
      <c r="H41" s="10"/>
      <c r="I41" s="10"/>
      <c r="J41" s="10"/>
      <c r="K41" s="12"/>
    </row>
    <row r="42" spans="2:11" x14ac:dyDescent="0.2">
      <c r="B42" s="3" t="s">
        <v>102</v>
      </c>
      <c r="C42" s="1">
        <v>5</v>
      </c>
      <c r="D42" s="1"/>
      <c r="E42" s="1"/>
      <c r="F42" s="1"/>
      <c r="G42" s="1"/>
      <c r="H42" s="10"/>
      <c r="I42" s="10"/>
      <c r="J42" s="10"/>
      <c r="K42" s="12"/>
    </row>
    <row r="43" spans="2:11" x14ac:dyDescent="0.2">
      <c r="B43" s="3" t="s">
        <v>34</v>
      </c>
      <c r="C43" s="1">
        <v>10</v>
      </c>
      <c r="D43" s="1"/>
      <c r="E43" s="1"/>
      <c r="F43" s="1"/>
      <c r="G43" s="1"/>
      <c r="H43" s="10"/>
      <c r="I43" s="10"/>
      <c r="J43" s="10"/>
      <c r="K43" s="12"/>
    </row>
    <row r="44" spans="2:11" x14ac:dyDescent="0.2">
      <c r="B44" s="3" t="s">
        <v>35</v>
      </c>
      <c r="C44" s="1">
        <v>0</v>
      </c>
      <c r="D44" s="1"/>
      <c r="E44" s="1"/>
      <c r="F44" s="1"/>
      <c r="G44" s="1"/>
      <c r="H44" s="10"/>
      <c r="I44" s="10"/>
      <c r="J44" s="10"/>
      <c r="K44" s="12"/>
    </row>
    <row r="45" spans="2:11" x14ac:dyDescent="0.2">
      <c r="B45" s="15"/>
      <c r="C45" s="10"/>
      <c r="D45" s="10"/>
      <c r="E45" s="10"/>
      <c r="F45" s="10"/>
      <c r="G45" s="10"/>
      <c r="H45" s="10"/>
      <c r="I45" s="10"/>
      <c r="J45" s="10"/>
      <c r="K45" s="12"/>
    </row>
    <row r="46" spans="2:11" x14ac:dyDescent="0.2">
      <c r="B46" s="31" t="s">
        <v>111</v>
      </c>
      <c r="C46" s="32"/>
      <c r="D46" s="32"/>
      <c r="E46" s="32"/>
      <c r="F46" s="32"/>
      <c r="G46" s="32"/>
      <c r="H46" s="32"/>
      <c r="I46" s="32"/>
      <c r="J46" s="33"/>
      <c r="K46" s="12"/>
    </row>
    <row r="47" spans="2:11" x14ac:dyDescent="0.2">
      <c r="B47" s="3"/>
      <c r="C47" s="1"/>
      <c r="D47" s="1"/>
      <c r="E47" s="1"/>
      <c r="F47" s="1"/>
      <c r="G47" s="1"/>
      <c r="H47" s="1"/>
      <c r="I47" s="1"/>
      <c r="J47" s="1"/>
      <c r="K47" s="12"/>
    </row>
    <row r="48" spans="2:11" x14ac:dyDescent="0.2">
      <c r="B48" s="3" t="s">
        <v>36</v>
      </c>
      <c r="C48" s="1">
        <v>1</v>
      </c>
      <c r="D48" s="1"/>
      <c r="E48" s="1"/>
      <c r="F48" s="1"/>
      <c r="G48" s="1"/>
      <c r="H48" s="1"/>
      <c r="I48" s="1"/>
      <c r="J48" s="1"/>
      <c r="K48" s="12"/>
    </row>
    <row r="49" spans="2:11" x14ac:dyDescent="0.2">
      <c r="B49" s="3" t="s">
        <v>37</v>
      </c>
      <c r="C49" s="1">
        <v>5</v>
      </c>
      <c r="D49" s="1"/>
      <c r="E49" s="1"/>
      <c r="F49" s="1"/>
      <c r="G49" s="1"/>
      <c r="H49" s="1"/>
      <c r="I49" s="1"/>
      <c r="J49" s="1"/>
      <c r="K49" s="12"/>
    </row>
    <row r="50" spans="2:11" x14ac:dyDescent="0.2">
      <c r="B50" s="3" t="s">
        <v>10</v>
      </c>
      <c r="C50" s="1">
        <v>0.05</v>
      </c>
      <c r="D50" s="1"/>
      <c r="E50" s="1"/>
      <c r="F50" s="1"/>
      <c r="G50" s="1"/>
      <c r="H50" s="1"/>
      <c r="I50" s="1"/>
      <c r="J50" s="1"/>
      <c r="K50" s="12"/>
    </row>
    <row r="51" spans="2:11" x14ac:dyDescent="0.2">
      <c r="B51" s="3"/>
      <c r="C51" s="1"/>
      <c r="D51" s="1"/>
      <c r="E51" s="1"/>
      <c r="F51" s="1"/>
      <c r="G51" s="1"/>
      <c r="H51" s="1"/>
      <c r="I51" s="1"/>
      <c r="J51" s="1"/>
      <c r="K51" s="12"/>
    </row>
    <row r="52" spans="2:11" x14ac:dyDescent="0.2">
      <c r="B52" s="3" t="s">
        <v>38</v>
      </c>
      <c r="C52" s="1" t="s">
        <v>39</v>
      </c>
      <c r="D52" s="1" t="s">
        <v>40</v>
      </c>
      <c r="E52" s="1" t="s">
        <v>41</v>
      </c>
      <c r="F52" s="1" t="s">
        <v>42</v>
      </c>
      <c r="G52" s="1" t="s">
        <v>43</v>
      </c>
      <c r="H52" s="1"/>
      <c r="I52" s="1"/>
      <c r="J52" s="1"/>
      <c r="K52" s="12"/>
    </row>
    <row r="53" spans="2:11" x14ac:dyDescent="0.2">
      <c r="B53" s="3"/>
      <c r="C53" s="1"/>
      <c r="D53" s="1"/>
      <c r="E53" s="1"/>
      <c r="F53" s="1"/>
      <c r="G53" s="1"/>
      <c r="H53" s="1"/>
      <c r="I53" s="1"/>
      <c r="J53" s="1"/>
      <c r="K53" s="12"/>
    </row>
    <row r="54" spans="2:11" x14ac:dyDescent="0.2">
      <c r="B54" s="3" t="s">
        <v>194</v>
      </c>
      <c r="C54" s="1"/>
      <c r="D54" s="1"/>
      <c r="E54" s="1"/>
      <c r="F54" s="1"/>
      <c r="G54" s="1"/>
      <c r="H54" s="1"/>
      <c r="I54" s="1"/>
      <c r="J54" s="1"/>
      <c r="K54" s="12"/>
    </row>
    <row r="55" spans="2:11" x14ac:dyDescent="0.2">
      <c r="B55" s="3" t="s">
        <v>103</v>
      </c>
      <c r="C55" s="1">
        <v>-0.56030000000000002</v>
      </c>
      <c r="D55" s="1" t="s">
        <v>195</v>
      </c>
      <c r="E55" s="1" t="s">
        <v>9</v>
      </c>
      <c r="F55" s="1" t="s">
        <v>16</v>
      </c>
      <c r="G55" s="1">
        <v>4.0000000000000002E-4</v>
      </c>
      <c r="H55" s="1"/>
      <c r="I55" s="1"/>
      <c r="J55" s="1"/>
      <c r="K55" s="12"/>
    </row>
    <row r="56" spans="2:11" x14ac:dyDescent="0.2">
      <c r="B56" s="3" t="s">
        <v>104</v>
      </c>
      <c r="C56" s="1">
        <v>-0.46429999999999999</v>
      </c>
      <c r="D56" s="1" t="s">
        <v>196</v>
      </c>
      <c r="E56" s="1" t="s">
        <v>9</v>
      </c>
      <c r="F56" s="1" t="s">
        <v>16</v>
      </c>
      <c r="G56" s="1">
        <v>8.9999999999999998E-4</v>
      </c>
      <c r="H56" s="1"/>
      <c r="I56" s="1"/>
      <c r="J56" s="1"/>
      <c r="K56" s="12"/>
    </row>
    <row r="57" spans="2:11" x14ac:dyDescent="0.2">
      <c r="B57" s="3" t="s">
        <v>105</v>
      </c>
      <c r="C57" s="1">
        <v>-0.32079999999999997</v>
      </c>
      <c r="D57" s="1" t="s">
        <v>197</v>
      </c>
      <c r="E57" s="1" t="s">
        <v>9</v>
      </c>
      <c r="F57" s="1" t="s">
        <v>69</v>
      </c>
      <c r="G57" s="1">
        <v>5.3E-3</v>
      </c>
      <c r="H57" s="1"/>
      <c r="I57" s="1"/>
      <c r="J57" s="1"/>
      <c r="K57" s="12"/>
    </row>
    <row r="58" spans="2:11" x14ac:dyDescent="0.2">
      <c r="B58" s="3" t="s">
        <v>106</v>
      </c>
      <c r="C58" s="1">
        <v>-0.34860000000000002</v>
      </c>
      <c r="D58" s="1" t="s">
        <v>198</v>
      </c>
      <c r="E58" s="1" t="s">
        <v>9</v>
      </c>
      <c r="F58" s="1" t="s">
        <v>69</v>
      </c>
      <c r="G58" s="1">
        <v>3.5999999999999999E-3</v>
      </c>
      <c r="H58" s="1"/>
      <c r="I58" s="1"/>
      <c r="J58" s="1"/>
      <c r="K58" s="12"/>
    </row>
    <row r="59" spans="2:11" x14ac:dyDescent="0.2">
      <c r="B59" s="3" t="s">
        <v>107</v>
      </c>
      <c r="C59" s="1">
        <v>-0.35260000000000002</v>
      </c>
      <c r="D59" s="1" t="s">
        <v>199</v>
      </c>
      <c r="E59" s="1" t="s">
        <v>9</v>
      </c>
      <c r="F59" s="1" t="s">
        <v>69</v>
      </c>
      <c r="G59" s="1">
        <v>3.3999999999999998E-3</v>
      </c>
      <c r="H59" s="1"/>
      <c r="I59" s="1"/>
      <c r="J59" s="1"/>
      <c r="K59" s="12"/>
    </row>
    <row r="60" spans="2:11" x14ac:dyDescent="0.2">
      <c r="B60" s="3"/>
      <c r="C60" s="1"/>
      <c r="D60" s="1"/>
      <c r="E60" s="1"/>
      <c r="F60" s="1"/>
      <c r="G60" s="1"/>
      <c r="H60" s="1"/>
      <c r="I60" s="1"/>
      <c r="J60" s="1"/>
      <c r="K60" s="12"/>
    </row>
    <row r="61" spans="2:11" x14ac:dyDescent="0.2">
      <c r="B61" s="3"/>
      <c r="C61" s="1"/>
      <c r="D61" s="1"/>
      <c r="E61" s="1"/>
      <c r="F61" s="1"/>
      <c r="G61" s="1"/>
      <c r="H61" s="1"/>
      <c r="I61" s="1"/>
      <c r="J61" s="1"/>
      <c r="K61" s="12"/>
    </row>
    <row r="62" spans="2:11" x14ac:dyDescent="0.2">
      <c r="B62" s="3" t="s">
        <v>50</v>
      </c>
      <c r="C62" s="1" t="s">
        <v>51</v>
      </c>
      <c r="D62" s="1" t="s">
        <v>52</v>
      </c>
      <c r="E62" s="1" t="s">
        <v>39</v>
      </c>
      <c r="F62" s="1" t="s">
        <v>53</v>
      </c>
      <c r="G62" s="1" t="s">
        <v>54</v>
      </c>
      <c r="H62" s="1" t="s">
        <v>55</v>
      </c>
      <c r="I62" s="1" t="s">
        <v>56</v>
      </c>
      <c r="J62" s="1" t="s">
        <v>24</v>
      </c>
      <c r="K62" s="12"/>
    </row>
    <row r="63" spans="2:11" x14ac:dyDescent="0.2">
      <c r="B63" s="3"/>
      <c r="C63" s="1"/>
      <c r="D63" s="1"/>
      <c r="E63" s="1"/>
      <c r="F63" s="1"/>
      <c r="G63" s="1"/>
      <c r="H63" s="1"/>
      <c r="I63" s="1"/>
      <c r="J63" s="1"/>
      <c r="K63" s="12"/>
    </row>
    <row r="64" spans="2:11" x14ac:dyDescent="0.2">
      <c r="B64" s="3" t="s">
        <v>194</v>
      </c>
      <c r="C64" s="1"/>
      <c r="D64" s="1"/>
      <c r="E64" s="1"/>
      <c r="F64" s="1"/>
      <c r="G64" s="1"/>
      <c r="H64" s="1"/>
      <c r="I64" s="1"/>
      <c r="J64" s="1"/>
      <c r="K64" s="12"/>
    </row>
    <row r="65" spans="2:11" x14ac:dyDescent="0.2">
      <c r="B65" s="3" t="s">
        <v>103</v>
      </c>
      <c r="C65" s="1">
        <v>1.1519999999999999</v>
      </c>
      <c r="D65" s="1">
        <v>1.712</v>
      </c>
      <c r="E65" s="1">
        <v>-0.56030000000000002</v>
      </c>
      <c r="F65" s="1">
        <v>4.7219999999999998E-2</v>
      </c>
      <c r="G65" s="1">
        <v>2</v>
      </c>
      <c r="H65" s="1">
        <v>2</v>
      </c>
      <c r="I65" s="1">
        <v>11.87</v>
      </c>
      <c r="J65" s="1">
        <v>5</v>
      </c>
      <c r="K65" s="12"/>
    </row>
    <row r="66" spans="2:11" x14ac:dyDescent="0.2">
      <c r="B66" s="3" t="s">
        <v>104</v>
      </c>
      <c r="C66" s="1">
        <v>1.331</v>
      </c>
      <c r="D66" s="1">
        <v>1.796</v>
      </c>
      <c r="E66" s="1">
        <v>-0.46429999999999999</v>
      </c>
      <c r="F66" s="1">
        <v>4.7219999999999998E-2</v>
      </c>
      <c r="G66" s="1">
        <v>2</v>
      </c>
      <c r="H66" s="1">
        <v>2</v>
      </c>
      <c r="I66" s="1">
        <v>9.8330000000000002</v>
      </c>
      <c r="J66" s="1">
        <v>5</v>
      </c>
      <c r="K66" s="12"/>
    </row>
    <row r="67" spans="2:11" x14ac:dyDescent="0.2">
      <c r="B67" s="3" t="s">
        <v>105</v>
      </c>
      <c r="C67" s="1">
        <v>1.333</v>
      </c>
      <c r="D67" s="1">
        <v>1.6539999999999999</v>
      </c>
      <c r="E67" s="1">
        <v>-0.32079999999999997</v>
      </c>
      <c r="F67" s="1">
        <v>4.7219999999999998E-2</v>
      </c>
      <c r="G67" s="1">
        <v>2</v>
      </c>
      <c r="H67" s="1">
        <v>2</v>
      </c>
      <c r="I67" s="1">
        <v>6.7939999999999996</v>
      </c>
      <c r="J67" s="1">
        <v>5</v>
      </c>
      <c r="K67" s="12"/>
    </row>
    <row r="68" spans="2:11" x14ac:dyDescent="0.2">
      <c r="B68" s="3" t="s">
        <v>106</v>
      </c>
      <c r="C68" s="1">
        <v>1.196</v>
      </c>
      <c r="D68" s="1">
        <v>1.5449999999999999</v>
      </c>
      <c r="E68" s="1">
        <v>-0.34860000000000002</v>
      </c>
      <c r="F68" s="1">
        <v>4.7219999999999998E-2</v>
      </c>
      <c r="G68" s="1">
        <v>2</v>
      </c>
      <c r="H68" s="1">
        <v>2</v>
      </c>
      <c r="I68" s="1">
        <v>7.3819999999999997</v>
      </c>
      <c r="J68" s="1">
        <v>5</v>
      </c>
      <c r="K68" s="12"/>
    </row>
    <row r="69" spans="2:11" ht="16" thickBot="1" x14ac:dyDescent="0.25">
      <c r="B69" s="6" t="s">
        <v>107</v>
      </c>
      <c r="C69" s="4">
        <v>1.0840000000000001</v>
      </c>
      <c r="D69" s="4">
        <v>1.4359999999999999</v>
      </c>
      <c r="E69" s="4">
        <v>-0.35260000000000002</v>
      </c>
      <c r="F69" s="4">
        <v>4.7219999999999998E-2</v>
      </c>
      <c r="G69" s="4">
        <v>2</v>
      </c>
      <c r="H69" s="4">
        <v>2</v>
      </c>
      <c r="I69" s="4">
        <v>7.468</v>
      </c>
      <c r="J69" s="4">
        <v>5</v>
      </c>
      <c r="K69" s="11"/>
    </row>
  </sheetData>
  <mergeCells count="6">
    <mergeCell ref="B46:J46"/>
    <mergeCell ref="C2:F2"/>
    <mergeCell ref="G2:K2"/>
    <mergeCell ref="B14:G14"/>
    <mergeCell ref="J12:K12"/>
    <mergeCell ref="E12:G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DBD88-8E88-46B1-AB2D-04EBBEFCEA6D}">
  <dimension ref="B1:J67"/>
  <sheetViews>
    <sheetView zoomScaleNormal="100" workbookViewId="0">
      <selection activeCell="AM45" sqref="AM45"/>
    </sheetView>
  </sheetViews>
  <sheetFormatPr baseColWidth="10" defaultColWidth="8.83203125" defaultRowHeight="15" x14ac:dyDescent="0.2"/>
  <cols>
    <col min="2" max="2" width="29.6640625" customWidth="1"/>
    <col min="3" max="3" width="53.83203125" customWidth="1"/>
    <col min="4" max="4" width="51.5" customWidth="1"/>
    <col min="5" max="5" width="36.33203125" customWidth="1"/>
    <col min="6" max="6" width="51.1640625" customWidth="1"/>
    <col min="7" max="7" width="23.1640625" customWidth="1"/>
  </cols>
  <sheetData>
    <row r="1" spans="2:10" ht="16" thickBot="1" x14ac:dyDescent="0.25"/>
    <row r="2" spans="2:10" x14ac:dyDescent="0.2">
      <c r="B2" s="5"/>
      <c r="C2" s="34" t="s">
        <v>201</v>
      </c>
      <c r="D2" s="34"/>
      <c r="E2" s="34"/>
      <c r="F2" s="34"/>
      <c r="G2" s="18"/>
      <c r="H2" s="18"/>
      <c r="I2" s="18"/>
      <c r="J2" s="19"/>
    </row>
    <row r="3" spans="2:10" x14ac:dyDescent="0.2">
      <c r="B3" s="3" t="s">
        <v>0</v>
      </c>
      <c r="C3" s="1" t="s">
        <v>3</v>
      </c>
      <c r="D3" s="1" t="s">
        <v>4</v>
      </c>
      <c r="E3" s="1" t="s">
        <v>70</v>
      </c>
      <c r="F3" s="1" t="s">
        <v>71</v>
      </c>
      <c r="G3" s="10"/>
      <c r="H3" s="10"/>
      <c r="I3" s="10"/>
      <c r="J3" s="12"/>
    </row>
    <row r="4" spans="2:10" x14ac:dyDescent="0.2">
      <c r="B4" s="3">
        <v>1</v>
      </c>
      <c r="C4" s="1">
        <v>0.52023699999999995</v>
      </c>
      <c r="D4" s="1">
        <v>0.579376</v>
      </c>
      <c r="E4" s="1">
        <f>AVERAGE(C4:D4)</f>
        <v>0.54980649999999998</v>
      </c>
      <c r="F4" s="1">
        <f>_xlfn.STDEV.S(C4:D4)/4^0.5</f>
        <v>2.0908793966295636E-2</v>
      </c>
      <c r="G4" s="10"/>
      <c r="H4" s="10"/>
      <c r="I4" s="10"/>
      <c r="J4" s="12"/>
    </row>
    <row r="5" spans="2:10" x14ac:dyDescent="0.2">
      <c r="B5" s="3">
        <v>2</v>
      </c>
      <c r="C5" s="1">
        <v>0.37506200000000001</v>
      </c>
      <c r="D5" s="1">
        <v>0.387822</v>
      </c>
      <c r="E5" s="1">
        <f t="shared" ref="E5:E7" si="0">AVERAGE(C5:D5)</f>
        <v>0.381442</v>
      </c>
      <c r="F5" s="1">
        <f t="shared" ref="F5:F7" si="1">_xlfn.STDEV.S(C5:D5)/4^0.5</f>
        <v>4.5113412639701707E-3</v>
      </c>
      <c r="G5" s="10"/>
      <c r="H5" s="10"/>
      <c r="I5" s="10"/>
      <c r="J5" s="12"/>
    </row>
    <row r="6" spans="2:10" x14ac:dyDescent="0.2">
      <c r="B6" s="3">
        <v>3</v>
      </c>
      <c r="C6" s="1">
        <v>5.1396999999999998E-2</v>
      </c>
      <c r="D6" s="1">
        <v>1.3461000000000001E-2</v>
      </c>
      <c r="E6" s="1">
        <f t="shared" si="0"/>
        <v>3.2428999999999999E-2</v>
      </c>
      <c r="F6" s="1">
        <f t="shared" si="1"/>
        <v>1.3412401425546432E-2</v>
      </c>
      <c r="G6" s="10"/>
      <c r="H6" s="10"/>
      <c r="I6" s="10"/>
      <c r="J6" s="12"/>
    </row>
    <row r="7" spans="2:10" x14ac:dyDescent="0.2">
      <c r="B7" s="3">
        <v>4</v>
      </c>
      <c r="C7" s="1">
        <v>5.3304999999999998E-2</v>
      </c>
      <c r="D7" s="1">
        <v>1.9341000000000001E-2</v>
      </c>
      <c r="E7" s="1">
        <f t="shared" si="0"/>
        <v>3.6323000000000001E-2</v>
      </c>
      <c r="F7" s="1">
        <f t="shared" si="1"/>
        <v>1.2008087358109949E-2</v>
      </c>
      <c r="G7" s="10"/>
      <c r="H7" s="10"/>
      <c r="I7" s="10"/>
      <c r="J7" s="12"/>
    </row>
    <row r="8" spans="2:10" x14ac:dyDescent="0.2">
      <c r="B8" s="3" t="s">
        <v>5</v>
      </c>
      <c r="C8" s="1" t="s">
        <v>58</v>
      </c>
      <c r="D8" s="1" t="s">
        <v>59</v>
      </c>
      <c r="E8" s="1"/>
      <c r="F8" s="1"/>
      <c r="G8" s="10"/>
      <c r="H8" s="10"/>
      <c r="I8" s="10"/>
      <c r="J8" s="12"/>
    </row>
    <row r="9" spans="2:10" x14ac:dyDescent="0.2">
      <c r="B9" s="15"/>
      <c r="C9" s="10"/>
      <c r="D9" s="10"/>
      <c r="E9" s="10"/>
      <c r="F9" s="10"/>
      <c r="G9" s="10"/>
      <c r="H9" s="10"/>
      <c r="I9" s="10"/>
      <c r="J9" s="12"/>
    </row>
    <row r="10" spans="2:10" x14ac:dyDescent="0.2">
      <c r="B10" s="9"/>
      <c r="C10" s="41" t="s">
        <v>126</v>
      </c>
      <c r="D10" s="32"/>
      <c r="E10" s="32"/>
      <c r="F10" s="33"/>
      <c r="G10" s="10"/>
      <c r="H10" s="10"/>
      <c r="I10" s="10"/>
      <c r="J10" s="12"/>
    </row>
    <row r="11" spans="2:10" x14ac:dyDescent="0.2">
      <c r="B11" s="3" t="s">
        <v>0</v>
      </c>
      <c r="C11" s="1" t="s">
        <v>3</v>
      </c>
      <c r="D11" s="1" t="s">
        <v>4</v>
      </c>
      <c r="E11" s="1" t="s">
        <v>70</v>
      </c>
      <c r="F11" s="1" t="s">
        <v>71</v>
      </c>
      <c r="G11" s="10"/>
      <c r="H11" s="10"/>
      <c r="I11" s="10"/>
      <c r="J11" s="12"/>
    </row>
    <row r="12" spans="2:10" x14ac:dyDescent="0.2">
      <c r="B12" s="3">
        <v>1</v>
      </c>
      <c r="C12" s="1">
        <v>0.20963499999999999</v>
      </c>
      <c r="D12" s="1">
        <v>0.30984299999999998</v>
      </c>
      <c r="E12" s="1">
        <f>AVERAGE(C12:D12)</f>
        <v>0.259739</v>
      </c>
      <c r="F12" s="1">
        <f>_xlfn.STDEV.S(C12:D12)/2^0.5</f>
        <v>5.010399999999994E-2</v>
      </c>
      <c r="G12" s="10"/>
      <c r="H12" s="10"/>
      <c r="I12" s="10"/>
      <c r="J12" s="12"/>
    </row>
    <row r="13" spans="2:10" x14ac:dyDescent="0.2">
      <c r="B13" s="3">
        <v>2</v>
      </c>
      <c r="C13" s="1">
        <v>0.62287199999999998</v>
      </c>
      <c r="D13" s="1">
        <v>0.61751500000000004</v>
      </c>
      <c r="E13" s="1">
        <f t="shared" ref="E13:E15" si="2">AVERAGE(C13:D13)</f>
        <v>0.62019350000000006</v>
      </c>
      <c r="F13" s="1">
        <f t="shared" ref="F13:F15" si="3">_xlfn.STDEV.S(C13:D13)/2^0.5</f>
        <v>2.6784999999999726E-3</v>
      </c>
      <c r="G13" s="10"/>
      <c r="H13" s="10"/>
      <c r="I13" s="10"/>
      <c r="J13" s="12"/>
    </row>
    <row r="14" spans="2:10" x14ac:dyDescent="0.2">
      <c r="B14" s="3">
        <v>3</v>
      </c>
      <c r="C14" s="1">
        <v>6.4172000000000007E-2</v>
      </c>
      <c r="D14" s="1">
        <v>2.9565000000000001E-2</v>
      </c>
      <c r="E14" s="1">
        <f t="shared" si="2"/>
        <v>4.6868500000000007E-2</v>
      </c>
      <c r="F14" s="1">
        <f t="shared" si="3"/>
        <v>1.7303499999999999E-2</v>
      </c>
      <c r="G14" s="10"/>
      <c r="H14" s="10"/>
      <c r="I14" s="10"/>
      <c r="J14" s="12"/>
    </row>
    <row r="15" spans="2:10" x14ac:dyDescent="0.2">
      <c r="B15" s="3">
        <v>4</v>
      </c>
      <c r="C15" s="1">
        <v>0.103321</v>
      </c>
      <c r="D15" s="1">
        <v>4.3076000000000003E-2</v>
      </c>
      <c r="E15" s="1">
        <f t="shared" si="2"/>
        <v>7.31985E-2</v>
      </c>
      <c r="F15" s="1">
        <f t="shared" si="3"/>
        <v>3.012250000000001E-2</v>
      </c>
      <c r="G15" s="10"/>
      <c r="H15" s="10"/>
      <c r="I15" s="10"/>
      <c r="J15" s="12"/>
    </row>
    <row r="16" spans="2:10" x14ac:dyDescent="0.2">
      <c r="B16" s="3" t="s">
        <v>5</v>
      </c>
      <c r="C16" s="1" t="s">
        <v>57</v>
      </c>
      <c r="D16" s="1" t="s">
        <v>202</v>
      </c>
      <c r="E16" s="1"/>
      <c r="F16" s="1"/>
      <c r="G16" s="10"/>
      <c r="H16" s="10"/>
      <c r="I16" s="10"/>
      <c r="J16" s="12"/>
    </row>
    <row r="17" spans="2:10" x14ac:dyDescent="0.2">
      <c r="B17" s="15"/>
      <c r="C17" s="10"/>
      <c r="D17" s="10"/>
      <c r="E17" s="10"/>
      <c r="F17" s="10"/>
      <c r="G17" s="10"/>
      <c r="H17" s="10"/>
      <c r="I17" s="10"/>
      <c r="J17" s="12"/>
    </row>
    <row r="18" spans="2:10" x14ac:dyDescent="0.2">
      <c r="B18" s="31" t="s">
        <v>97</v>
      </c>
      <c r="C18" s="32"/>
      <c r="D18" s="32"/>
      <c r="E18" s="32"/>
      <c r="F18" s="32"/>
      <c r="G18" s="33"/>
      <c r="H18" s="10"/>
      <c r="I18" s="10"/>
      <c r="J18" s="12"/>
    </row>
    <row r="19" spans="2:10" x14ac:dyDescent="0.2">
      <c r="B19" s="3"/>
      <c r="C19" s="1"/>
      <c r="D19" s="1"/>
      <c r="E19" s="1"/>
      <c r="F19" s="1"/>
      <c r="G19" s="1"/>
      <c r="H19" s="10"/>
      <c r="I19" s="10"/>
      <c r="J19" s="12"/>
    </row>
    <row r="20" spans="2:10" x14ac:dyDescent="0.2">
      <c r="B20" s="3" t="s">
        <v>115</v>
      </c>
      <c r="C20" s="1" t="s">
        <v>116</v>
      </c>
      <c r="D20" s="1"/>
      <c r="E20" s="1"/>
      <c r="F20" s="1"/>
      <c r="G20" s="1"/>
      <c r="H20" s="10"/>
      <c r="I20" s="10"/>
      <c r="J20" s="12"/>
    </row>
    <row r="21" spans="2:10" x14ac:dyDescent="0.2">
      <c r="B21" s="3" t="s">
        <v>10</v>
      </c>
      <c r="C21" s="1">
        <v>0.05</v>
      </c>
      <c r="D21" s="1"/>
      <c r="E21" s="1"/>
      <c r="F21" s="1"/>
      <c r="G21" s="1"/>
      <c r="H21" s="10"/>
      <c r="I21" s="10"/>
      <c r="J21" s="12"/>
    </row>
    <row r="22" spans="2:10" x14ac:dyDescent="0.2">
      <c r="B22" s="3"/>
      <c r="C22" s="1"/>
      <c r="D22" s="1"/>
      <c r="E22" s="1"/>
      <c r="F22" s="1"/>
      <c r="G22" s="1"/>
      <c r="H22" s="10"/>
      <c r="I22" s="10"/>
      <c r="J22" s="12"/>
    </row>
    <row r="23" spans="2:10" x14ac:dyDescent="0.2">
      <c r="B23" s="3" t="s">
        <v>11</v>
      </c>
      <c r="C23" s="1" t="s">
        <v>12</v>
      </c>
      <c r="D23" s="1" t="s">
        <v>13</v>
      </c>
      <c r="E23" s="1" t="s">
        <v>14</v>
      </c>
      <c r="F23" s="1" t="s">
        <v>15</v>
      </c>
      <c r="G23" s="1"/>
      <c r="H23" s="10"/>
      <c r="I23" s="10"/>
      <c r="J23" s="12"/>
    </row>
    <row r="24" spans="2:10" x14ac:dyDescent="0.2">
      <c r="B24" s="3" t="s">
        <v>117</v>
      </c>
      <c r="C24" s="1">
        <v>9.234</v>
      </c>
      <c r="D24" s="1" t="s">
        <v>17</v>
      </c>
      <c r="E24" s="1" t="s">
        <v>18</v>
      </c>
      <c r="F24" s="1" t="s">
        <v>9</v>
      </c>
      <c r="G24" s="1"/>
      <c r="H24" s="10"/>
      <c r="I24" s="10"/>
      <c r="J24" s="12"/>
    </row>
    <row r="25" spans="2:10" x14ac:dyDescent="0.2">
      <c r="B25" s="3" t="s">
        <v>91</v>
      </c>
      <c r="C25" s="1">
        <v>59.05</v>
      </c>
      <c r="D25" s="1" t="s">
        <v>17</v>
      </c>
      <c r="E25" s="1" t="s">
        <v>18</v>
      </c>
      <c r="F25" s="1" t="s">
        <v>9</v>
      </c>
      <c r="G25" s="1"/>
      <c r="H25" s="10"/>
      <c r="I25" s="10"/>
      <c r="J25" s="12"/>
    </row>
    <row r="26" spans="2:10" x14ac:dyDescent="0.2">
      <c r="B26" s="3" t="s">
        <v>92</v>
      </c>
      <c r="C26" s="1">
        <v>8.678E-13</v>
      </c>
      <c r="D26" s="1" t="s">
        <v>48</v>
      </c>
      <c r="E26" s="1" t="s">
        <v>19</v>
      </c>
      <c r="F26" s="1" t="s">
        <v>20</v>
      </c>
      <c r="G26" s="1"/>
      <c r="H26" s="10"/>
      <c r="I26" s="10"/>
      <c r="J26" s="12"/>
    </row>
    <row r="27" spans="2:10" x14ac:dyDescent="0.2">
      <c r="B27" s="3"/>
      <c r="C27" s="1"/>
      <c r="D27" s="1"/>
      <c r="E27" s="1"/>
      <c r="F27" s="1"/>
      <c r="G27" s="1"/>
      <c r="H27" s="10"/>
      <c r="I27" s="10"/>
      <c r="J27" s="12"/>
    </row>
    <row r="28" spans="2:10" x14ac:dyDescent="0.2">
      <c r="B28" s="3" t="s">
        <v>22</v>
      </c>
      <c r="C28" s="1" t="s">
        <v>118</v>
      </c>
      <c r="D28" s="1" t="s">
        <v>24</v>
      </c>
      <c r="E28" s="1" t="s">
        <v>25</v>
      </c>
      <c r="F28" s="1" t="s">
        <v>26</v>
      </c>
      <c r="G28" s="1" t="s">
        <v>13</v>
      </c>
      <c r="H28" s="10"/>
      <c r="I28" s="10"/>
      <c r="J28" s="12"/>
    </row>
    <row r="29" spans="2:10" x14ac:dyDescent="0.2">
      <c r="B29" s="3" t="s">
        <v>117</v>
      </c>
      <c r="C29" s="1">
        <v>0.8115</v>
      </c>
      <c r="D29" s="1">
        <v>3</v>
      </c>
      <c r="E29" s="1">
        <v>0.27050000000000002</v>
      </c>
      <c r="F29" s="1" t="s">
        <v>203</v>
      </c>
      <c r="G29" s="1" t="s">
        <v>27</v>
      </c>
      <c r="H29" s="10"/>
      <c r="I29" s="10"/>
      <c r="J29" s="12"/>
    </row>
    <row r="30" spans="2:10" x14ac:dyDescent="0.2">
      <c r="B30" s="3" t="s">
        <v>91</v>
      </c>
      <c r="C30" s="1">
        <v>5.1890000000000001</v>
      </c>
      <c r="D30" s="1">
        <v>3</v>
      </c>
      <c r="E30" s="1">
        <v>1.73</v>
      </c>
      <c r="F30" s="1" t="s">
        <v>204</v>
      </c>
      <c r="G30" s="1" t="s">
        <v>27</v>
      </c>
      <c r="H30" s="10"/>
      <c r="I30" s="10"/>
      <c r="J30" s="12"/>
    </row>
    <row r="31" spans="2:10" x14ac:dyDescent="0.2">
      <c r="B31" s="3" t="s">
        <v>92</v>
      </c>
      <c r="C31" s="1">
        <v>7.6259999999999995E-14</v>
      </c>
      <c r="D31" s="1">
        <v>1</v>
      </c>
      <c r="E31" s="1">
        <v>7.6259999999999995E-14</v>
      </c>
      <c r="F31" s="1" t="s">
        <v>205</v>
      </c>
      <c r="G31" s="1" t="s">
        <v>73</v>
      </c>
      <c r="H31" s="10"/>
      <c r="I31" s="10"/>
      <c r="J31" s="12"/>
    </row>
    <row r="32" spans="2:10" x14ac:dyDescent="0.2">
      <c r="B32" s="3" t="s">
        <v>28</v>
      </c>
      <c r="C32" s="1">
        <v>2.2799999999999998</v>
      </c>
      <c r="D32" s="1">
        <v>104</v>
      </c>
      <c r="E32" s="1">
        <v>2.1930000000000002E-2</v>
      </c>
      <c r="F32" s="1"/>
      <c r="G32" s="1"/>
      <c r="H32" s="10"/>
      <c r="I32" s="10"/>
      <c r="J32" s="12"/>
    </row>
    <row r="33" spans="2:10" x14ac:dyDescent="0.2">
      <c r="B33" s="3"/>
      <c r="C33" s="1"/>
      <c r="D33" s="1"/>
      <c r="E33" s="1"/>
      <c r="F33" s="1"/>
      <c r="G33" s="1"/>
      <c r="H33" s="10"/>
      <c r="I33" s="10"/>
      <c r="J33" s="12"/>
    </row>
    <row r="34" spans="2:10" x14ac:dyDescent="0.2">
      <c r="B34" s="3" t="s">
        <v>29</v>
      </c>
      <c r="C34" s="1"/>
      <c r="D34" s="1"/>
      <c r="E34" s="1"/>
      <c r="F34" s="1"/>
      <c r="G34" s="1"/>
      <c r="H34" s="10"/>
      <c r="I34" s="10"/>
      <c r="J34" s="12"/>
    </row>
    <row r="35" spans="2:10" x14ac:dyDescent="0.2">
      <c r="B35" s="3" t="s">
        <v>206</v>
      </c>
      <c r="C35" s="1">
        <v>0.25</v>
      </c>
      <c r="D35" s="1"/>
      <c r="E35" s="1"/>
      <c r="F35" s="1"/>
      <c r="G35" s="1"/>
      <c r="H35" s="10"/>
      <c r="I35" s="10"/>
      <c r="J35" s="12"/>
    </row>
    <row r="36" spans="2:10" x14ac:dyDescent="0.2">
      <c r="B36" s="3" t="s">
        <v>207</v>
      </c>
      <c r="C36" s="1">
        <v>0.25</v>
      </c>
      <c r="D36" s="1"/>
      <c r="E36" s="1"/>
      <c r="F36" s="1"/>
      <c r="G36" s="1"/>
      <c r="H36" s="10"/>
      <c r="I36" s="10"/>
      <c r="J36" s="12"/>
    </row>
    <row r="37" spans="2:10" x14ac:dyDescent="0.2">
      <c r="B37" s="3" t="s">
        <v>119</v>
      </c>
      <c r="C37" s="1">
        <v>-5.4459999999999999E-8</v>
      </c>
      <c r="D37" s="1"/>
      <c r="E37" s="1"/>
      <c r="F37" s="1"/>
      <c r="G37" s="1"/>
      <c r="H37" s="10"/>
      <c r="I37" s="10"/>
      <c r="J37" s="12"/>
    </row>
    <row r="38" spans="2:10" x14ac:dyDescent="0.2">
      <c r="B38" s="3" t="s">
        <v>31</v>
      </c>
      <c r="C38" s="1">
        <v>2.92E-2</v>
      </c>
      <c r="D38" s="1"/>
      <c r="E38" s="1"/>
      <c r="F38" s="1"/>
      <c r="G38" s="1"/>
      <c r="H38" s="10"/>
      <c r="I38" s="10"/>
      <c r="J38" s="12"/>
    </row>
    <row r="39" spans="2:10" x14ac:dyDescent="0.2">
      <c r="B39" s="3" t="s">
        <v>32</v>
      </c>
      <c r="C39" s="1" t="s">
        <v>208</v>
      </c>
      <c r="D39" s="1"/>
      <c r="E39" s="1"/>
      <c r="F39" s="1"/>
      <c r="G39" s="1"/>
      <c r="H39" s="10"/>
      <c r="I39" s="10"/>
      <c r="J39" s="12"/>
    </row>
    <row r="40" spans="2:10" x14ac:dyDescent="0.2">
      <c r="B40" s="3"/>
      <c r="C40" s="1"/>
      <c r="D40" s="1"/>
      <c r="E40" s="1"/>
      <c r="F40" s="1"/>
      <c r="G40" s="1"/>
      <c r="H40" s="10"/>
      <c r="I40" s="10"/>
      <c r="J40" s="12"/>
    </row>
    <row r="41" spans="2:10" x14ac:dyDescent="0.2">
      <c r="B41" s="3" t="s">
        <v>33</v>
      </c>
      <c r="C41" s="1"/>
      <c r="D41" s="1"/>
      <c r="E41" s="1"/>
      <c r="F41" s="1"/>
      <c r="G41" s="1"/>
      <c r="H41" s="10"/>
      <c r="I41" s="10"/>
      <c r="J41" s="12"/>
    </row>
    <row r="42" spans="2:10" x14ac:dyDescent="0.2">
      <c r="B42" s="3" t="s">
        <v>95</v>
      </c>
      <c r="C42" s="1">
        <v>2</v>
      </c>
      <c r="D42" s="1"/>
      <c r="E42" s="1"/>
      <c r="F42" s="1"/>
      <c r="G42" s="1"/>
      <c r="H42" s="10"/>
      <c r="I42" s="10"/>
      <c r="J42" s="12"/>
    </row>
    <row r="43" spans="2:10" x14ac:dyDescent="0.2">
      <c r="B43" s="3" t="s">
        <v>96</v>
      </c>
      <c r="C43" s="1">
        <v>4</v>
      </c>
      <c r="D43" s="1"/>
      <c r="E43" s="1"/>
      <c r="F43" s="1"/>
      <c r="G43" s="1"/>
      <c r="H43" s="10"/>
      <c r="I43" s="10"/>
      <c r="J43" s="12"/>
    </row>
    <row r="44" spans="2:10" x14ac:dyDescent="0.2">
      <c r="B44" s="3" t="s">
        <v>120</v>
      </c>
      <c r="C44" s="1">
        <v>112</v>
      </c>
      <c r="D44" s="1"/>
      <c r="E44" s="1"/>
      <c r="F44" s="1"/>
      <c r="G44" s="1"/>
      <c r="H44" s="10"/>
      <c r="I44" s="10"/>
      <c r="J44" s="12"/>
    </row>
    <row r="45" spans="2:10" x14ac:dyDescent="0.2">
      <c r="B45" s="15"/>
      <c r="C45" s="10"/>
      <c r="D45" s="10"/>
      <c r="E45" s="10"/>
      <c r="F45" s="10"/>
      <c r="G45" s="10"/>
      <c r="H45" s="10"/>
      <c r="I45" s="10"/>
      <c r="J45" s="12"/>
    </row>
    <row r="46" spans="2:10" x14ac:dyDescent="0.2">
      <c r="B46" s="31" t="s">
        <v>111</v>
      </c>
      <c r="C46" s="32"/>
      <c r="D46" s="32"/>
      <c r="E46" s="32"/>
      <c r="F46" s="32"/>
      <c r="G46" s="32"/>
      <c r="H46" s="32"/>
      <c r="I46" s="32"/>
      <c r="J46" s="40"/>
    </row>
    <row r="47" spans="2:10" x14ac:dyDescent="0.2">
      <c r="B47" s="3"/>
      <c r="C47" s="1"/>
      <c r="D47" s="1"/>
      <c r="E47" s="1"/>
      <c r="F47" s="1"/>
      <c r="G47" s="1"/>
      <c r="H47" s="1"/>
      <c r="I47" s="1"/>
      <c r="J47" s="2"/>
    </row>
    <row r="48" spans="2:10" x14ac:dyDescent="0.2">
      <c r="B48" s="3" t="s">
        <v>36</v>
      </c>
      <c r="C48" s="1">
        <v>1</v>
      </c>
      <c r="D48" s="1"/>
      <c r="E48" s="1"/>
      <c r="F48" s="1"/>
      <c r="G48" s="1"/>
      <c r="H48" s="1"/>
      <c r="I48" s="1"/>
      <c r="J48" s="2"/>
    </row>
    <row r="49" spans="2:10" x14ac:dyDescent="0.2">
      <c r="B49" s="3" t="s">
        <v>37</v>
      </c>
      <c r="C49" s="1">
        <v>4</v>
      </c>
      <c r="D49" s="1"/>
      <c r="E49" s="1"/>
      <c r="F49" s="1"/>
      <c r="G49" s="1"/>
      <c r="H49" s="1"/>
      <c r="I49" s="1"/>
      <c r="J49" s="2"/>
    </row>
    <row r="50" spans="2:10" x14ac:dyDescent="0.2">
      <c r="B50" s="3" t="s">
        <v>10</v>
      </c>
      <c r="C50" s="1">
        <v>0.05</v>
      </c>
      <c r="D50" s="1"/>
      <c r="E50" s="1"/>
      <c r="F50" s="1"/>
      <c r="G50" s="1"/>
      <c r="H50" s="1"/>
      <c r="I50" s="1"/>
      <c r="J50" s="2"/>
    </row>
    <row r="51" spans="2:10" x14ac:dyDescent="0.2">
      <c r="B51" s="3"/>
      <c r="C51" s="1"/>
      <c r="D51" s="1"/>
      <c r="E51" s="1"/>
      <c r="F51" s="1"/>
      <c r="G51" s="1"/>
      <c r="H51" s="1"/>
      <c r="I51" s="1"/>
      <c r="J51" s="2"/>
    </row>
    <row r="52" spans="2:10" x14ac:dyDescent="0.2">
      <c r="B52" s="3" t="s">
        <v>38</v>
      </c>
      <c r="C52" s="1" t="s">
        <v>121</v>
      </c>
      <c r="D52" s="1" t="s">
        <v>40</v>
      </c>
      <c r="E52" s="1" t="s">
        <v>41</v>
      </c>
      <c r="F52" s="1" t="s">
        <v>42</v>
      </c>
      <c r="G52" s="1" t="s">
        <v>43</v>
      </c>
      <c r="H52" s="1"/>
      <c r="I52" s="1"/>
      <c r="J52" s="2"/>
    </row>
    <row r="53" spans="2:10" x14ac:dyDescent="0.2">
      <c r="B53" s="3"/>
      <c r="C53" s="1"/>
      <c r="D53" s="1"/>
      <c r="E53" s="1"/>
      <c r="F53" s="1"/>
      <c r="G53" s="1"/>
      <c r="H53" s="1"/>
      <c r="I53" s="1"/>
      <c r="J53" s="2"/>
    </row>
    <row r="54" spans="2:10" x14ac:dyDescent="0.2">
      <c r="B54" s="3" t="s">
        <v>209</v>
      </c>
      <c r="C54" s="1"/>
      <c r="D54" s="1"/>
      <c r="E54" s="1"/>
      <c r="F54" s="1"/>
      <c r="G54" s="1"/>
      <c r="H54" s="1"/>
      <c r="I54" s="1"/>
      <c r="J54" s="2"/>
    </row>
    <row r="55" spans="2:10" x14ac:dyDescent="0.2">
      <c r="B55" s="3" t="s">
        <v>44</v>
      </c>
      <c r="C55" s="1">
        <v>0.26950000000000002</v>
      </c>
      <c r="D55" s="1" t="s">
        <v>210</v>
      </c>
      <c r="E55" s="1" t="s">
        <v>9</v>
      </c>
      <c r="F55" s="1" t="s">
        <v>18</v>
      </c>
      <c r="G55" s="1" t="s">
        <v>17</v>
      </c>
      <c r="H55" s="1"/>
      <c r="I55" s="1"/>
      <c r="J55" s="2"/>
    </row>
    <row r="56" spans="2:10" x14ac:dyDescent="0.2">
      <c r="B56" s="3" t="s">
        <v>45</v>
      </c>
      <c r="C56" s="1">
        <v>-0.22969999999999999</v>
      </c>
      <c r="D56" s="1" t="s">
        <v>211</v>
      </c>
      <c r="E56" s="1" t="s">
        <v>9</v>
      </c>
      <c r="F56" s="1" t="s">
        <v>16</v>
      </c>
      <c r="G56" s="1">
        <v>5.9999999999999995E-4</v>
      </c>
      <c r="H56" s="1"/>
      <c r="I56" s="1"/>
      <c r="J56" s="2"/>
    </row>
    <row r="57" spans="2:10" x14ac:dyDescent="0.2">
      <c r="B57" s="3" t="s">
        <v>47</v>
      </c>
      <c r="C57" s="1">
        <v>-1.61E-2</v>
      </c>
      <c r="D57" s="1" t="s">
        <v>212</v>
      </c>
      <c r="E57" s="1" t="s">
        <v>20</v>
      </c>
      <c r="F57" s="1" t="s">
        <v>19</v>
      </c>
      <c r="G57" s="1" t="s">
        <v>48</v>
      </c>
      <c r="H57" s="1"/>
      <c r="I57" s="1"/>
      <c r="J57" s="2"/>
    </row>
    <row r="58" spans="2:10" x14ac:dyDescent="0.2">
      <c r="B58" s="3" t="s">
        <v>49</v>
      </c>
      <c r="C58" s="1">
        <v>-2.3740000000000001E-2</v>
      </c>
      <c r="D58" s="1" t="s">
        <v>213</v>
      </c>
      <c r="E58" s="1" t="s">
        <v>20</v>
      </c>
      <c r="F58" s="1" t="s">
        <v>19</v>
      </c>
      <c r="G58" s="1" t="s">
        <v>48</v>
      </c>
      <c r="H58" s="1"/>
      <c r="I58" s="1"/>
      <c r="J58" s="2"/>
    </row>
    <row r="59" spans="2:10" x14ac:dyDescent="0.2">
      <c r="B59" s="3"/>
      <c r="C59" s="1"/>
      <c r="D59" s="1"/>
      <c r="E59" s="1"/>
      <c r="F59" s="1"/>
      <c r="G59" s="1"/>
      <c r="H59" s="1"/>
      <c r="I59" s="1"/>
      <c r="J59" s="2"/>
    </row>
    <row r="60" spans="2:10" x14ac:dyDescent="0.2">
      <c r="B60" s="3"/>
      <c r="C60" s="1"/>
      <c r="D60" s="1"/>
      <c r="E60" s="1"/>
      <c r="F60" s="1"/>
      <c r="G60" s="1"/>
      <c r="H60" s="1"/>
      <c r="I60" s="1"/>
      <c r="J60" s="2"/>
    </row>
    <row r="61" spans="2:10" x14ac:dyDescent="0.2">
      <c r="B61" s="3" t="s">
        <v>50</v>
      </c>
      <c r="C61" s="1" t="s">
        <v>122</v>
      </c>
      <c r="D61" s="1" t="s">
        <v>123</v>
      </c>
      <c r="E61" s="1" t="s">
        <v>121</v>
      </c>
      <c r="F61" s="1" t="s">
        <v>53</v>
      </c>
      <c r="G61" s="1" t="s">
        <v>54</v>
      </c>
      <c r="H61" s="1" t="s">
        <v>55</v>
      </c>
      <c r="I61" s="1" t="s">
        <v>56</v>
      </c>
      <c r="J61" s="2" t="s">
        <v>24</v>
      </c>
    </row>
    <row r="62" spans="2:10" x14ac:dyDescent="0.2">
      <c r="B62" s="3"/>
      <c r="C62" s="1"/>
      <c r="D62" s="1"/>
      <c r="E62" s="1"/>
      <c r="F62" s="1"/>
      <c r="G62" s="1"/>
      <c r="H62" s="1"/>
      <c r="I62" s="1"/>
      <c r="J62" s="2"/>
    </row>
    <row r="63" spans="2:10" x14ac:dyDescent="0.2">
      <c r="B63" s="3" t="s">
        <v>209</v>
      </c>
      <c r="C63" s="1"/>
      <c r="D63" s="1"/>
      <c r="E63" s="1"/>
      <c r="F63" s="1"/>
      <c r="G63" s="1"/>
      <c r="H63" s="1"/>
      <c r="I63" s="1"/>
      <c r="J63" s="2"/>
    </row>
    <row r="64" spans="2:10" x14ac:dyDescent="0.2">
      <c r="B64" s="3" t="s">
        <v>44</v>
      </c>
      <c r="C64" s="1">
        <v>0.57940000000000003</v>
      </c>
      <c r="D64" s="1">
        <v>0.30980000000000002</v>
      </c>
      <c r="E64" s="1">
        <v>0.26950000000000002</v>
      </c>
      <c r="F64" s="1">
        <v>5.8400000000000001E-2</v>
      </c>
      <c r="G64" s="1">
        <v>10</v>
      </c>
      <c r="H64" s="1">
        <v>18</v>
      </c>
      <c r="I64" s="1">
        <v>4.6150000000000002</v>
      </c>
      <c r="J64" s="2">
        <v>104</v>
      </c>
    </row>
    <row r="65" spans="2:10" x14ac:dyDescent="0.2">
      <c r="B65" s="3" t="s">
        <v>45</v>
      </c>
      <c r="C65" s="1">
        <v>0.38779999999999998</v>
      </c>
      <c r="D65" s="1">
        <v>0.61750000000000005</v>
      </c>
      <c r="E65" s="1">
        <v>-0.22969999999999999</v>
      </c>
      <c r="F65" s="1">
        <v>5.8400000000000001E-2</v>
      </c>
      <c r="G65" s="1">
        <v>10</v>
      </c>
      <c r="H65" s="1">
        <v>18</v>
      </c>
      <c r="I65" s="1">
        <v>3.9329999999999998</v>
      </c>
      <c r="J65" s="2">
        <v>104</v>
      </c>
    </row>
    <row r="66" spans="2:10" x14ac:dyDescent="0.2">
      <c r="B66" s="3" t="s">
        <v>47</v>
      </c>
      <c r="C66" s="1">
        <v>1.346E-2</v>
      </c>
      <c r="D66" s="1">
        <v>2.9569999999999999E-2</v>
      </c>
      <c r="E66" s="1">
        <v>-1.61E-2</v>
      </c>
      <c r="F66" s="1">
        <v>5.8400000000000001E-2</v>
      </c>
      <c r="G66" s="1">
        <v>10</v>
      </c>
      <c r="H66" s="1">
        <v>18</v>
      </c>
      <c r="I66" s="1">
        <v>0.2757</v>
      </c>
      <c r="J66" s="2">
        <v>104</v>
      </c>
    </row>
    <row r="67" spans="2:10" ht="16" thickBot="1" x14ac:dyDescent="0.25">
      <c r="B67" s="6" t="s">
        <v>49</v>
      </c>
      <c r="C67" s="4">
        <v>1.934E-2</v>
      </c>
      <c r="D67" s="4">
        <v>4.308E-2</v>
      </c>
      <c r="E67" s="4">
        <v>-2.3740000000000001E-2</v>
      </c>
      <c r="F67" s="4">
        <v>5.8400000000000001E-2</v>
      </c>
      <c r="G67" s="4">
        <v>10</v>
      </c>
      <c r="H67" s="4">
        <v>18</v>
      </c>
      <c r="I67" s="4">
        <v>0.40639999999999998</v>
      </c>
      <c r="J67" s="8">
        <v>104</v>
      </c>
    </row>
  </sheetData>
  <mergeCells count="4">
    <mergeCell ref="B46:J46"/>
    <mergeCell ref="C2:F2"/>
    <mergeCell ref="C10:F10"/>
    <mergeCell ref="B18:G1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50B5B-6727-4B27-912D-B13DCD9BB542}">
  <dimension ref="B1:H40"/>
  <sheetViews>
    <sheetView topLeftCell="D1" zoomScale="97" zoomScaleNormal="97" workbookViewId="0">
      <selection activeCell="H2" sqref="H2"/>
    </sheetView>
  </sheetViews>
  <sheetFormatPr baseColWidth="10" defaultColWidth="8.83203125" defaultRowHeight="15" x14ac:dyDescent="0.2"/>
  <cols>
    <col min="2" max="2" width="40.5" customWidth="1"/>
    <col min="3" max="3" width="35.83203125" customWidth="1"/>
    <col min="4" max="4" width="50.5" customWidth="1"/>
    <col min="6" max="6" width="36.1640625" customWidth="1"/>
    <col min="7" max="7" width="42.33203125" customWidth="1"/>
    <col min="8" max="8" width="46.1640625" customWidth="1"/>
  </cols>
  <sheetData>
    <row r="1" spans="2:8" ht="16" thickBot="1" x14ac:dyDescent="0.25"/>
    <row r="2" spans="2:8" x14ac:dyDescent="0.2">
      <c r="B2" s="5" t="s">
        <v>3</v>
      </c>
      <c r="C2" s="22" t="s">
        <v>2</v>
      </c>
      <c r="D2" s="23" t="s">
        <v>214</v>
      </c>
      <c r="F2" s="5" t="s">
        <v>4</v>
      </c>
      <c r="G2" s="22" t="s">
        <v>1</v>
      </c>
      <c r="H2" s="23" t="s">
        <v>214</v>
      </c>
    </row>
    <row r="3" spans="2:8" x14ac:dyDescent="0.2">
      <c r="B3" s="3">
        <v>1</v>
      </c>
      <c r="C3" s="1">
        <v>12.460562189999999</v>
      </c>
      <c r="D3" s="2">
        <v>11.832689999999999</v>
      </c>
      <c r="F3" s="3">
        <v>1</v>
      </c>
      <c r="G3" s="1">
        <v>26.960509999999999</v>
      </c>
      <c r="H3" s="2">
        <v>19.364000000000001</v>
      </c>
    </row>
    <row r="4" spans="2:8" x14ac:dyDescent="0.2">
      <c r="B4" s="3">
        <f>B3+1</f>
        <v>2</v>
      </c>
      <c r="C4" s="1">
        <v>7.6134276439999997</v>
      </c>
      <c r="D4" s="2">
        <v>10.04815</v>
      </c>
      <c r="F4" s="3">
        <f>F3+1</f>
        <v>2</v>
      </c>
      <c r="G4" s="1">
        <v>19.003274269999999</v>
      </c>
      <c r="H4" s="2">
        <v>15.265890000000001</v>
      </c>
    </row>
    <row r="5" spans="2:8" x14ac:dyDescent="0.2">
      <c r="B5" s="3">
        <f t="shared" ref="B5:B17" si="0">B4+1</f>
        <v>3</v>
      </c>
      <c r="C5" s="1">
        <v>11.148123249999999</v>
      </c>
      <c r="D5" s="2">
        <v>5.3494450000000002</v>
      </c>
      <c r="F5" s="3">
        <f t="shared" ref="F5:F12" si="1">F4+1</f>
        <v>3</v>
      </c>
      <c r="G5" s="1">
        <v>31.799710000000001</v>
      </c>
      <c r="H5" s="2">
        <v>15.71796</v>
      </c>
    </row>
    <row r="6" spans="2:8" x14ac:dyDescent="0.2">
      <c r="B6" s="3">
        <f t="shared" si="0"/>
        <v>4</v>
      </c>
      <c r="C6" s="1">
        <v>17.693049469999998</v>
      </c>
      <c r="D6" s="2">
        <v>6.0137850000000004</v>
      </c>
      <c r="F6" s="3">
        <f t="shared" si="1"/>
        <v>4</v>
      </c>
      <c r="G6" s="1">
        <v>20.304179999999999</v>
      </c>
      <c r="H6" s="2">
        <v>13.35197</v>
      </c>
    </row>
    <row r="7" spans="2:8" x14ac:dyDescent="0.2">
      <c r="B7" s="3">
        <f t="shared" si="0"/>
        <v>5</v>
      </c>
      <c r="C7" s="1">
        <v>13.528683729999999</v>
      </c>
      <c r="D7" s="2">
        <v>5.7533390000000004</v>
      </c>
      <c r="F7" s="3">
        <f t="shared" si="1"/>
        <v>5</v>
      </c>
      <c r="G7" s="1">
        <v>24.09986</v>
      </c>
      <c r="H7" s="2">
        <v>14.239750000000001</v>
      </c>
    </row>
    <row r="8" spans="2:8" x14ac:dyDescent="0.2">
      <c r="B8" s="3">
        <f t="shared" si="0"/>
        <v>6</v>
      </c>
      <c r="C8" s="1">
        <v>12.70599056</v>
      </c>
      <c r="D8" s="2">
        <v>8.9715430000000005</v>
      </c>
      <c r="F8" s="3">
        <f t="shared" si="1"/>
        <v>6</v>
      </c>
      <c r="G8" s="1">
        <v>21.56034</v>
      </c>
      <c r="H8" s="2">
        <v>12.90727</v>
      </c>
    </row>
    <row r="9" spans="2:8" x14ac:dyDescent="0.2">
      <c r="B9" s="3">
        <f t="shared" si="0"/>
        <v>7</v>
      </c>
      <c r="C9" s="1">
        <v>12.81219368</v>
      </c>
      <c r="D9" s="2">
        <v>6.1467619999999998</v>
      </c>
      <c r="F9" s="3">
        <f t="shared" si="1"/>
        <v>7</v>
      </c>
      <c r="G9" s="1">
        <v>22.392849999999999</v>
      </c>
      <c r="H9" s="2">
        <v>23.55058</v>
      </c>
    </row>
    <row r="10" spans="2:8" x14ac:dyDescent="0.2">
      <c r="B10" s="3">
        <f t="shared" si="0"/>
        <v>8</v>
      </c>
      <c r="C10" s="1">
        <v>14.13955711</v>
      </c>
      <c r="D10" s="2">
        <v>7.7175479999999999</v>
      </c>
      <c r="F10" s="3">
        <f t="shared" si="1"/>
        <v>8</v>
      </c>
      <c r="G10" s="1">
        <v>17.007375069999998</v>
      </c>
      <c r="H10" s="2">
        <v>16.29743122</v>
      </c>
    </row>
    <row r="11" spans="2:8" x14ac:dyDescent="0.2">
      <c r="B11" s="3">
        <f t="shared" si="0"/>
        <v>9</v>
      </c>
      <c r="C11" s="1">
        <v>11.42779217</v>
      </c>
      <c r="D11" s="2">
        <v>9.0180849999999992</v>
      </c>
      <c r="F11" s="3">
        <f t="shared" si="1"/>
        <v>9</v>
      </c>
      <c r="G11" s="1">
        <v>20.21575</v>
      </c>
      <c r="H11" s="2"/>
    </row>
    <row r="12" spans="2:8" x14ac:dyDescent="0.2">
      <c r="B12" s="3">
        <f t="shared" si="0"/>
        <v>10</v>
      </c>
      <c r="C12" s="1">
        <v>15.189673409999999</v>
      </c>
      <c r="D12" s="2">
        <v>8.9408110000000001</v>
      </c>
      <c r="F12" s="3">
        <f t="shared" si="1"/>
        <v>10</v>
      </c>
      <c r="G12" s="1">
        <v>20.856775429999999</v>
      </c>
      <c r="H12" s="2"/>
    </row>
    <row r="13" spans="2:8" x14ac:dyDescent="0.2">
      <c r="B13" s="3">
        <f t="shared" si="0"/>
        <v>11</v>
      </c>
      <c r="C13" s="1">
        <v>12.678736130000001</v>
      </c>
      <c r="D13" s="2">
        <v>9.7879090000000009</v>
      </c>
      <c r="F13" s="3" t="s">
        <v>70</v>
      </c>
      <c r="G13" s="1">
        <f>AVERAGE(G3:G12)</f>
        <v>22.420062477000002</v>
      </c>
      <c r="H13" s="1">
        <f>AVERAGE(H3:H12)</f>
        <v>16.3368564025</v>
      </c>
    </row>
    <row r="14" spans="2:8" x14ac:dyDescent="0.2">
      <c r="B14" s="3">
        <f t="shared" si="0"/>
        <v>12</v>
      </c>
      <c r="C14" s="1">
        <v>9.5925329030000004</v>
      </c>
      <c r="D14" s="2">
        <v>11.32507</v>
      </c>
      <c r="F14" s="3" t="s">
        <v>61</v>
      </c>
      <c r="G14" s="1">
        <f>_xlfn.STDEV.S(G3:G12)</f>
        <v>4.2805305940699307</v>
      </c>
      <c r="H14" s="1">
        <f>_xlfn.STDEV.S(H3:H12)</f>
        <v>3.5416385963438848</v>
      </c>
    </row>
    <row r="15" spans="2:8" x14ac:dyDescent="0.2">
      <c r="B15" s="3">
        <f t="shared" si="0"/>
        <v>13</v>
      </c>
      <c r="C15" s="1">
        <v>9.6255666879999993</v>
      </c>
      <c r="D15" s="2">
        <v>6.3197590000000003</v>
      </c>
      <c r="F15" s="14"/>
      <c r="G15" s="13"/>
      <c r="H15" s="26"/>
    </row>
    <row r="16" spans="2:8" x14ac:dyDescent="0.2">
      <c r="B16" s="3">
        <f t="shared" si="0"/>
        <v>14</v>
      </c>
      <c r="C16" s="1">
        <v>11.84921132</v>
      </c>
      <c r="D16" s="2"/>
      <c r="F16" s="31" t="s">
        <v>86</v>
      </c>
      <c r="G16" s="33"/>
      <c r="H16" s="12"/>
    </row>
    <row r="17" spans="2:8" x14ac:dyDescent="0.2">
      <c r="B17" s="3">
        <f t="shared" si="0"/>
        <v>15</v>
      </c>
      <c r="C17" s="1">
        <v>9.7081776669999993</v>
      </c>
      <c r="D17" s="2"/>
      <c r="F17" s="3"/>
      <c r="G17" s="1"/>
      <c r="H17" s="12"/>
    </row>
    <row r="18" spans="2:8" x14ac:dyDescent="0.2">
      <c r="B18" s="3" t="s">
        <v>70</v>
      </c>
      <c r="C18" s="1">
        <f>AVERAGE(C3:C17)</f>
        <v>12.144885194800001</v>
      </c>
      <c r="D18" s="2">
        <f>AVERAGE(D3:D17)</f>
        <v>8.2480689230769233</v>
      </c>
      <c r="F18" s="3" t="s">
        <v>62</v>
      </c>
      <c r="G18" s="1" t="s">
        <v>215</v>
      </c>
      <c r="H18" s="12"/>
    </row>
    <row r="19" spans="2:8" x14ac:dyDescent="0.2">
      <c r="B19" s="3" t="s">
        <v>61</v>
      </c>
      <c r="C19" s="1">
        <f>_xlfn.STDEV.S(C3:C17)</f>
        <v>2.5074113580526807</v>
      </c>
      <c r="D19" s="2">
        <f>_xlfn.STDEV.S(D3:D17)</f>
        <v>2.190093593928903</v>
      </c>
      <c r="F19" s="3" t="s">
        <v>63</v>
      </c>
      <c r="G19" s="1" t="s">
        <v>64</v>
      </c>
      <c r="H19" s="12"/>
    </row>
    <row r="20" spans="2:8" x14ac:dyDescent="0.2">
      <c r="B20" s="14"/>
      <c r="C20" s="13"/>
      <c r="D20" s="26"/>
      <c r="F20" s="3" t="s">
        <v>65</v>
      </c>
      <c r="G20" s="1" t="s">
        <v>113</v>
      </c>
      <c r="H20" s="12"/>
    </row>
    <row r="21" spans="2:8" x14ac:dyDescent="0.2">
      <c r="B21" s="31" t="s">
        <v>86</v>
      </c>
      <c r="C21" s="33"/>
      <c r="D21" s="12"/>
      <c r="F21" s="3"/>
      <c r="G21" s="1"/>
      <c r="H21" s="12"/>
    </row>
    <row r="22" spans="2:8" x14ac:dyDescent="0.2">
      <c r="B22" s="3"/>
      <c r="C22" s="1"/>
      <c r="D22" s="12"/>
      <c r="F22" s="3" t="s">
        <v>76</v>
      </c>
      <c r="G22" s="1"/>
      <c r="H22" s="12"/>
    </row>
    <row r="23" spans="2:8" x14ac:dyDescent="0.2">
      <c r="B23" s="3" t="s">
        <v>62</v>
      </c>
      <c r="C23" s="1" t="s">
        <v>215</v>
      </c>
      <c r="D23" s="12"/>
      <c r="F23" s="3" t="s">
        <v>13</v>
      </c>
      <c r="G23" s="1">
        <v>4.4000000000000003E-3</v>
      </c>
      <c r="H23" s="12"/>
    </row>
    <row r="24" spans="2:8" x14ac:dyDescent="0.2">
      <c r="B24" s="3" t="s">
        <v>63</v>
      </c>
      <c r="C24" s="1" t="s">
        <v>64</v>
      </c>
      <c r="D24" s="12"/>
      <c r="F24" s="3" t="s">
        <v>77</v>
      </c>
      <c r="G24" s="1" t="s">
        <v>78</v>
      </c>
      <c r="H24" s="12"/>
    </row>
    <row r="25" spans="2:8" x14ac:dyDescent="0.2">
      <c r="B25" s="3" t="s">
        <v>65</v>
      </c>
      <c r="C25" s="1" t="s">
        <v>113</v>
      </c>
      <c r="D25" s="12"/>
      <c r="F25" s="3" t="s">
        <v>14</v>
      </c>
      <c r="G25" s="1" t="s">
        <v>69</v>
      </c>
      <c r="H25" s="12"/>
    </row>
    <row r="26" spans="2:8" x14ac:dyDescent="0.2">
      <c r="B26" s="3"/>
      <c r="C26" s="1"/>
      <c r="D26" s="12"/>
      <c r="F26" s="3" t="s">
        <v>66</v>
      </c>
      <c r="G26" s="1" t="s">
        <v>9</v>
      </c>
      <c r="H26" s="12"/>
    </row>
    <row r="27" spans="2:8" x14ac:dyDescent="0.2">
      <c r="B27" s="3" t="s">
        <v>76</v>
      </c>
      <c r="C27" s="1"/>
      <c r="D27" s="12"/>
      <c r="F27" s="3" t="s">
        <v>67</v>
      </c>
      <c r="G27" s="1" t="s">
        <v>68</v>
      </c>
      <c r="H27" s="12"/>
    </row>
    <row r="28" spans="2:8" x14ac:dyDescent="0.2">
      <c r="B28" s="3" t="s">
        <v>13</v>
      </c>
      <c r="C28" s="1">
        <v>2.9999999999999997E-4</v>
      </c>
      <c r="D28" s="12"/>
      <c r="F28" s="3" t="s">
        <v>79</v>
      </c>
      <c r="G28" s="1" t="s">
        <v>219</v>
      </c>
      <c r="H28" s="12"/>
    </row>
    <row r="29" spans="2:8" x14ac:dyDescent="0.2">
      <c r="B29" s="3" t="s">
        <v>77</v>
      </c>
      <c r="C29" s="1" t="s">
        <v>78</v>
      </c>
      <c r="D29" s="12"/>
      <c r="F29" s="3" t="s">
        <v>80</v>
      </c>
      <c r="G29" s="1">
        <v>9</v>
      </c>
      <c r="H29" s="12"/>
    </row>
    <row r="30" spans="2:8" x14ac:dyDescent="0.2">
      <c r="B30" s="3" t="s">
        <v>14</v>
      </c>
      <c r="C30" s="1" t="s">
        <v>16</v>
      </c>
      <c r="D30" s="12"/>
      <c r="F30" s="3"/>
      <c r="G30" s="1"/>
      <c r="H30" s="12"/>
    </row>
    <row r="31" spans="2:8" x14ac:dyDescent="0.2">
      <c r="B31" s="3" t="s">
        <v>66</v>
      </c>
      <c r="C31" s="1" t="s">
        <v>9</v>
      </c>
      <c r="D31" s="12"/>
      <c r="F31" s="3" t="s">
        <v>81</v>
      </c>
      <c r="G31" s="1"/>
      <c r="H31" s="12"/>
    </row>
    <row r="32" spans="2:8" x14ac:dyDescent="0.2">
      <c r="B32" s="3" t="s">
        <v>67</v>
      </c>
      <c r="C32" s="1" t="s">
        <v>68</v>
      </c>
      <c r="D32" s="12"/>
      <c r="F32" s="3" t="s">
        <v>82</v>
      </c>
      <c r="G32" s="1" t="s">
        <v>148</v>
      </c>
      <c r="H32" s="12"/>
    </row>
    <row r="33" spans="2:8" x14ac:dyDescent="0.2">
      <c r="B33" s="3" t="s">
        <v>79</v>
      </c>
      <c r="C33" s="1" t="s">
        <v>216</v>
      </c>
      <c r="D33" s="12"/>
      <c r="F33" s="3" t="s">
        <v>83</v>
      </c>
      <c r="G33" s="1" t="s">
        <v>220</v>
      </c>
      <c r="H33" s="12"/>
    </row>
    <row r="34" spans="2:8" x14ac:dyDescent="0.2">
      <c r="B34" s="3" t="s">
        <v>80</v>
      </c>
      <c r="C34" s="1">
        <v>23</v>
      </c>
      <c r="D34" s="12"/>
      <c r="F34" s="3" t="s">
        <v>84</v>
      </c>
      <c r="G34" s="1">
        <v>-5.7169999999999996</v>
      </c>
      <c r="H34" s="12"/>
    </row>
    <row r="35" spans="2:8" ht="16" thickBot="1" x14ac:dyDescent="0.25">
      <c r="B35" s="3"/>
      <c r="C35" s="1"/>
      <c r="D35" s="12"/>
      <c r="F35" s="6" t="s">
        <v>85</v>
      </c>
      <c r="G35" s="4">
        <v>-6.02</v>
      </c>
      <c r="H35" s="11"/>
    </row>
    <row r="36" spans="2:8" x14ac:dyDescent="0.2">
      <c r="B36" s="3" t="s">
        <v>81</v>
      </c>
      <c r="C36" s="1"/>
      <c r="D36" s="12"/>
    </row>
    <row r="37" spans="2:8" x14ac:dyDescent="0.2">
      <c r="B37" s="3" t="s">
        <v>82</v>
      </c>
      <c r="C37" s="1" t="s">
        <v>217</v>
      </c>
      <c r="D37" s="12"/>
    </row>
    <row r="38" spans="2:8" x14ac:dyDescent="0.2">
      <c r="B38" s="3" t="s">
        <v>83</v>
      </c>
      <c r="C38" s="1" t="s">
        <v>218</v>
      </c>
      <c r="D38" s="12"/>
    </row>
    <row r="39" spans="2:8" x14ac:dyDescent="0.2">
      <c r="B39" s="3" t="s">
        <v>84</v>
      </c>
      <c r="C39" s="1">
        <v>-3.52</v>
      </c>
      <c r="D39" s="12"/>
    </row>
    <row r="40" spans="2:8" ht="16" thickBot="1" x14ac:dyDescent="0.25">
      <c r="B40" s="6" t="s">
        <v>85</v>
      </c>
      <c r="C40" s="4">
        <v>-3.734</v>
      </c>
      <c r="D40" s="11"/>
    </row>
  </sheetData>
  <mergeCells count="2">
    <mergeCell ref="B21:C21"/>
    <mergeCell ref="F16:G1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F6F84-2F04-42D7-B1C4-DFB120733F37}">
  <dimension ref="B1:K75"/>
  <sheetViews>
    <sheetView zoomScale="73" zoomScaleNormal="73" workbookViewId="0">
      <selection activeCell="G2" sqref="G2:K2"/>
    </sheetView>
  </sheetViews>
  <sheetFormatPr baseColWidth="10" defaultColWidth="8.83203125" defaultRowHeight="15" x14ac:dyDescent="0.2"/>
  <cols>
    <col min="2" max="2" width="53.83203125" customWidth="1"/>
    <col min="3" max="3" width="41.33203125" customWidth="1"/>
    <col min="4" max="4" width="57.1640625" customWidth="1"/>
    <col min="5" max="5" width="19.83203125" customWidth="1"/>
    <col min="6" max="6" width="15.83203125" customWidth="1"/>
    <col min="7" max="7" width="28.83203125" customWidth="1"/>
    <col min="8" max="8" width="50.6640625" customWidth="1"/>
    <col min="9" max="9" width="35.83203125" customWidth="1"/>
    <col min="10" max="10" width="18.1640625" customWidth="1"/>
    <col min="11" max="11" width="23.6640625" customWidth="1"/>
  </cols>
  <sheetData>
    <row r="1" spans="2:11" ht="16" thickBot="1" x14ac:dyDescent="0.25"/>
    <row r="2" spans="2:11" x14ac:dyDescent="0.2">
      <c r="B2" s="5"/>
      <c r="C2" s="34" t="s">
        <v>2</v>
      </c>
      <c r="D2" s="34"/>
      <c r="E2" s="34"/>
      <c r="F2" s="34"/>
      <c r="G2" s="34" t="s">
        <v>214</v>
      </c>
      <c r="H2" s="34"/>
      <c r="I2" s="34"/>
      <c r="J2" s="34"/>
      <c r="K2" s="35"/>
    </row>
    <row r="3" spans="2:11" x14ac:dyDescent="0.2">
      <c r="B3" s="3" t="s">
        <v>125</v>
      </c>
      <c r="C3" s="1" t="s">
        <v>3</v>
      </c>
      <c r="D3" s="1" t="s">
        <v>75</v>
      </c>
      <c r="E3" s="1" t="s">
        <v>60</v>
      </c>
      <c r="F3" s="1" t="s">
        <v>71</v>
      </c>
      <c r="G3" s="1" t="s">
        <v>125</v>
      </c>
      <c r="H3" s="1" t="s">
        <v>3</v>
      </c>
      <c r="I3" s="1" t="s">
        <v>75</v>
      </c>
      <c r="J3" s="1" t="s">
        <v>60</v>
      </c>
      <c r="K3" s="2" t="s">
        <v>71</v>
      </c>
    </row>
    <row r="4" spans="2:11" x14ac:dyDescent="0.2">
      <c r="B4" s="3">
        <v>1.5</v>
      </c>
      <c r="C4" s="1">
        <v>2.2851819999999998</v>
      </c>
      <c r="D4" s="1">
        <v>2.7864680000000002</v>
      </c>
      <c r="E4" s="1">
        <f>AVERAGE(C4:D4)</f>
        <v>2.535825</v>
      </c>
      <c r="F4" s="1">
        <f>_xlfn.STDEV.S(C4:D4)/2^0.5</f>
        <v>0.25064300000000017</v>
      </c>
      <c r="G4" s="1">
        <v>1.5</v>
      </c>
      <c r="H4" s="1">
        <v>1.7849550000000001</v>
      </c>
      <c r="I4" s="1">
        <v>1.5959779999999999</v>
      </c>
      <c r="J4" s="1">
        <f>AVERAGE(H4:I4)</f>
        <v>1.6904664999999999</v>
      </c>
      <c r="K4" s="2">
        <f>_xlfn.STDEV.S(H4:I4)/2^0.5</f>
        <v>9.4488500000000072E-2</v>
      </c>
    </row>
    <row r="5" spans="2:11" x14ac:dyDescent="0.2">
      <c r="B5" s="3">
        <v>3</v>
      </c>
      <c r="C5" s="1">
        <v>2.3025319999999998</v>
      </c>
      <c r="D5" s="1">
        <v>3.7238549999999999</v>
      </c>
      <c r="E5" s="1">
        <f>AVERAGE(C5:D5)</f>
        <v>3.0131934999999999</v>
      </c>
      <c r="F5" s="1">
        <f>_xlfn.STDEV.S(C5:D5)/2^0.5</f>
        <v>0.71066150000000006</v>
      </c>
      <c r="G5" s="1">
        <v>3</v>
      </c>
      <c r="H5" s="1">
        <v>1.7262459999999999</v>
      </c>
      <c r="I5" s="1">
        <v>2.1762049999999999</v>
      </c>
      <c r="J5" s="1">
        <f>AVERAGE(H5:I5)</f>
        <v>1.9512255000000001</v>
      </c>
      <c r="K5" s="2">
        <f>_xlfn.STDEV.S(H5:I5)/2^0.5</f>
        <v>0.22497949999999869</v>
      </c>
    </row>
    <row r="6" spans="2:11" x14ac:dyDescent="0.2">
      <c r="B6" s="3">
        <v>4.5</v>
      </c>
      <c r="C6" s="1">
        <v>2.8291789999999999</v>
      </c>
      <c r="D6" s="1">
        <v>2.3353259999999998</v>
      </c>
      <c r="E6" s="1">
        <f>AVERAGE(C6:D6)</f>
        <v>2.5822525000000001</v>
      </c>
      <c r="F6" s="1">
        <f>_xlfn.STDEV.S(C6:D6)/2^0.5</f>
        <v>0.24692650000000002</v>
      </c>
      <c r="G6" s="1">
        <v>4.5</v>
      </c>
      <c r="H6" s="1">
        <v>1.4721249999999999</v>
      </c>
      <c r="I6" s="1">
        <v>1.8212980000000001</v>
      </c>
      <c r="J6" s="1">
        <f>AVERAGE(H6:I6)</f>
        <v>1.6467114999999999</v>
      </c>
      <c r="K6" s="2">
        <f>_xlfn.STDEV.S(H6:I6)/2^0.5</f>
        <v>0.17458650000000023</v>
      </c>
    </row>
    <row r="7" spans="2:11" x14ac:dyDescent="0.2">
      <c r="B7" s="3">
        <v>6</v>
      </c>
      <c r="C7" s="1">
        <v>2.430536</v>
      </c>
      <c r="D7" s="1">
        <v>1.4371050000000001</v>
      </c>
      <c r="E7" s="1">
        <f>AVERAGE(C7:D7)</f>
        <v>1.9338204999999999</v>
      </c>
      <c r="F7" s="1">
        <f>_xlfn.STDEV.S(C7:D7)/2^0.5</f>
        <v>0.49671550000000053</v>
      </c>
      <c r="G7" s="1">
        <v>6</v>
      </c>
      <c r="H7" s="1">
        <v>1.2898130000000001</v>
      </c>
      <c r="I7" s="1">
        <v>1.5293060000000001</v>
      </c>
      <c r="J7" s="1">
        <f>AVERAGE(H7:I7)</f>
        <v>1.4095595000000001</v>
      </c>
      <c r="K7" s="2">
        <f>_xlfn.STDEV.S(H7:I7)/2^0.5</f>
        <v>0.11974649999999996</v>
      </c>
    </row>
    <row r="8" spans="2:11" x14ac:dyDescent="0.2">
      <c r="B8" s="3">
        <v>7.5</v>
      </c>
      <c r="C8" s="1">
        <v>1.806519</v>
      </c>
      <c r="D8" s="1">
        <v>1.4523619999999999</v>
      </c>
      <c r="E8" s="1">
        <f>AVERAGE(C8:D8)</f>
        <v>1.6294404999999998</v>
      </c>
      <c r="F8" s="1">
        <f>_xlfn.STDEV.S(C8:D8)/2^0.5</f>
        <v>0.17707850000000119</v>
      </c>
      <c r="G8" s="1">
        <v>7.5</v>
      </c>
      <c r="H8" s="1">
        <v>1.192428</v>
      </c>
      <c r="I8" s="1">
        <v>1.210961</v>
      </c>
      <c r="J8" s="1">
        <f>AVERAGE(H8:I8)</f>
        <v>1.2016944999999999</v>
      </c>
      <c r="K8" s="2">
        <f>_xlfn.STDEV.S(H8:I8)/2^0.5</f>
        <v>9.2664999999999536E-3</v>
      </c>
    </row>
    <row r="9" spans="2:11" x14ac:dyDescent="0.2">
      <c r="B9" s="3">
        <v>9</v>
      </c>
      <c r="C9" s="1">
        <v>1.4273880000000001</v>
      </c>
      <c r="D9" s="1">
        <v>1.308435</v>
      </c>
      <c r="E9" s="1">
        <f t="shared" ref="E9:E11" si="0">AVERAGE(C9:D9)</f>
        <v>1.3679114999999999</v>
      </c>
      <c r="F9" s="1">
        <f t="shared" ref="F9:F11" si="1">_xlfn.STDEV.S(C9:D9)/2^0.5</f>
        <v>5.9476500000000036E-2</v>
      </c>
      <c r="G9" s="1">
        <v>9</v>
      </c>
      <c r="H9" s="1">
        <v>1.0480449999999999</v>
      </c>
      <c r="I9" s="1">
        <v>1.0839570000000001</v>
      </c>
      <c r="J9" s="1">
        <f t="shared" ref="J9:J11" si="2">AVERAGE(H9:I9)</f>
        <v>1.066001</v>
      </c>
      <c r="K9" s="2">
        <f t="shared" ref="K9:K11" si="3">_xlfn.STDEV.S(H9:I9)/2^0.5</f>
        <v>1.795600000000008E-2</v>
      </c>
    </row>
    <row r="10" spans="2:11" x14ac:dyDescent="0.2">
      <c r="B10" s="3">
        <v>10.5</v>
      </c>
      <c r="C10" s="1">
        <v>1.3306089999999999</v>
      </c>
      <c r="D10" s="1">
        <v>1.479123</v>
      </c>
      <c r="E10" s="1">
        <f t="shared" si="0"/>
        <v>1.4048659999999999</v>
      </c>
      <c r="F10" s="1">
        <f t="shared" si="1"/>
        <v>7.4257000000000017E-2</v>
      </c>
      <c r="G10" s="1">
        <v>10.5</v>
      </c>
      <c r="H10" s="1">
        <v>1.022826</v>
      </c>
      <c r="I10" s="1">
        <v>1.4672970000000001</v>
      </c>
      <c r="J10" s="1">
        <f t="shared" si="2"/>
        <v>1.2450615</v>
      </c>
      <c r="K10" s="2">
        <f t="shared" si="3"/>
        <v>0.22223550000000006</v>
      </c>
    </row>
    <row r="11" spans="2:11" x14ac:dyDescent="0.2">
      <c r="B11" s="3">
        <v>12</v>
      </c>
      <c r="C11" s="1">
        <v>1.027846</v>
      </c>
      <c r="D11" s="1">
        <v>1.3640909999999999</v>
      </c>
      <c r="E11" s="1">
        <f t="shared" si="0"/>
        <v>1.1959685</v>
      </c>
      <c r="F11" s="1">
        <f t="shared" si="1"/>
        <v>0.16812249999999976</v>
      </c>
      <c r="G11" s="1">
        <v>12</v>
      </c>
      <c r="H11" s="1">
        <v>1.033207</v>
      </c>
      <c r="I11" s="1">
        <v>1</v>
      </c>
      <c r="J11" s="1">
        <f t="shared" si="2"/>
        <v>1.0166035</v>
      </c>
      <c r="K11" s="2">
        <f t="shared" si="3"/>
        <v>1.6603499999999993E-2</v>
      </c>
    </row>
    <row r="12" spans="2:11" x14ac:dyDescent="0.2">
      <c r="B12" s="3" t="s">
        <v>124</v>
      </c>
      <c r="C12" s="1" t="s">
        <v>181</v>
      </c>
      <c r="D12" s="1" t="s">
        <v>222</v>
      </c>
      <c r="E12" s="36"/>
      <c r="F12" s="37"/>
      <c r="G12" s="38"/>
      <c r="H12" s="1" t="s">
        <v>221</v>
      </c>
      <c r="I12" s="1" t="s">
        <v>223</v>
      </c>
      <c r="J12" s="36"/>
      <c r="K12" s="39"/>
    </row>
    <row r="13" spans="2:11" x14ac:dyDescent="0.2">
      <c r="B13" s="15"/>
      <c r="C13" s="10"/>
      <c r="D13" s="10"/>
      <c r="E13" s="10"/>
      <c r="F13" s="10"/>
      <c r="G13" s="10"/>
      <c r="H13" s="10"/>
      <c r="I13" s="10"/>
      <c r="J13" s="10"/>
      <c r="K13" s="12"/>
    </row>
    <row r="14" spans="2:11" x14ac:dyDescent="0.2">
      <c r="B14" s="29" t="s">
        <v>97</v>
      </c>
      <c r="C14" s="30"/>
      <c r="D14" s="30"/>
      <c r="E14" s="30"/>
      <c r="F14" s="30"/>
      <c r="G14" s="30"/>
      <c r="H14" s="10"/>
      <c r="I14" s="10"/>
      <c r="J14" s="10"/>
      <c r="K14" s="12"/>
    </row>
    <row r="15" spans="2:11" x14ac:dyDescent="0.2">
      <c r="B15" s="3"/>
      <c r="C15" s="1"/>
      <c r="D15" s="1"/>
      <c r="E15" s="1"/>
      <c r="F15" s="1"/>
      <c r="G15" s="1"/>
      <c r="H15" s="10"/>
      <c r="I15" s="10"/>
      <c r="J15" s="10"/>
      <c r="K15" s="12"/>
    </row>
    <row r="16" spans="2:11" x14ac:dyDescent="0.2">
      <c r="B16" s="3" t="s">
        <v>6</v>
      </c>
      <c r="C16" s="1" t="s">
        <v>7</v>
      </c>
      <c r="D16" s="1"/>
      <c r="E16" s="1"/>
      <c r="F16" s="1"/>
      <c r="G16" s="1"/>
      <c r="H16" s="10"/>
      <c r="I16" s="10"/>
      <c r="J16" s="10"/>
      <c r="K16" s="12"/>
    </row>
    <row r="17" spans="2:11" x14ac:dyDescent="0.2">
      <c r="B17" s="3" t="s">
        <v>8</v>
      </c>
      <c r="C17" s="1" t="s">
        <v>9</v>
      </c>
      <c r="D17" s="1"/>
      <c r="E17" s="1"/>
      <c r="F17" s="1"/>
      <c r="G17" s="1"/>
      <c r="H17" s="10"/>
      <c r="I17" s="10"/>
      <c r="J17" s="10"/>
      <c r="K17" s="12"/>
    </row>
    <row r="18" spans="2:11" x14ac:dyDescent="0.2">
      <c r="B18" s="3" t="s">
        <v>10</v>
      </c>
      <c r="C18" s="1">
        <v>0.05</v>
      </c>
      <c r="D18" s="1"/>
      <c r="E18" s="1"/>
      <c r="F18" s="1"/>
      <c r="G18" s="1"/>
      <c r="H18" s="10"/>
      <c r="I18" s="10"/>
      <c r="J18" s="10"/>
      <c r="K18" s="12"/>
    </row>
    <row r="19" spans="2:11" x14ac:dyDescent="0.2">
      <c r="B19" s="3"/>
      <c r="C19" s="1"/>
      <c r="D19" s="1"/>
      <c r="E19" s="1"/>
      <c r="F19" s="1"/>
      <c r="G19" s="1"/>
      <c r="H19" s="10"/>
      <c r="I19" s="10"/>
      <c r="J19" s="10"/>
      <c r="K19" s="12"/>
    </row>
    <row r="20" spans="2:11" x14ac:dyDescent="0.2">
      <c r="B20" s="3" t="s">
        <v>11</v>
      </c>
      <c r="C20" s="1" t="s">
        <v>12</v>
      </c>
      <c r="D20" s="1" t="s">
        <v>13</v>
      </c>
      <c r="E20" s="1" t="s">
        <v>14</v>
      </c>
      <c r="F20" s="1" t="s">
        <v>15</v>
      </c>
      <c r="G20" s="1"/>
      <c r="H20" s="10"/>
      <c r="I20" s="10"/>
      <c r="J20" s="10"/>
      <c r="K20" s="12"/>
    </row>
    <row r="21" spans="2:11" x14ac:dyDescent="0.2">
      <c r="B21" s="3" t="s">
        <v>224</v>
      </c>
      <c r="C21" s="1">
        <v>6.8840000000000003</v>
      </c>
      <c r="D21" s="1">
        <v>0.50470000000000004</v>
      </c>
      <c r="E21" s="1" t="s">
        <v>19</v>
      </c>
      <c r="F21" s="1" t="s">
        <v>20</v>
      </c>
      <c r="G21" s="1"/>
      <c r="H21" s="10"/>
      <c r="I21" s="10"/>
      <c r="J21" s="10"/>
      <c r="K21" s="12"/>
    </row>
    <row r="22" spans="2:11" x14ac:dyDescent="0.2">
      <c r="B22" s="3" t="s">
        <v>225</v>
      </c>
      <c r="C22" s="1">
        <v>56.04</v>
      </c>
      <c r="D22" s="1">
        <v>7.4999999999999997E-3</v>
      </c>
      <c r="E22" s="1" t="s">
        <v>69</v>
      </c>
      <c r="F22" s="1" t="s">
        <v>9</v>
      </c>
      <c r="G22" s="1"/>
      <c r="H22" s="10"/>
      <c r="I22" s="10"/>
      <c r="J22" s="10"/>
      <c r="K22" s="12"/>
    </row>
    <row r="23" spans="2:11" x14ac:dyDescent="0.2">
      <c r="B23" s="3" t="s">
        <v>72</v>
      </c>
      <c r="C23" s="1">
        <v>19.579999999999998</v>
      </c>
      <c r="D23" s="1">
        <v>2.2000000000000001E-3</v>
      </c>
      <c r="E23" s="1" t="s">
        <v>69</v>
      </c>
      <c r="F23" s="1" t="s">
        <v>9</v>
      </c>
      <c r="G23" s="1"/>
      <c r="H23" s="10"/>
      <c r="I23" s="10"/>
      <c r="J23" s="10"/>
      <c r="K23" s="12"/>
    </row>
    <row r="24" spans="2:11" x14ac:dyDescent="0.2">
      <c r="B24" s="3" t="s">
        <v>21</v>
      </c>
      <c r="C24" s="1">
        <v>9.4580000000000002</v>
      </c>
      <c r="D24" s="1">
        <v>0.4118</v>
      </c>
      <c r="E24" s="1" t="s">
        <v>19</v>
      </c>
      <c r="F24" s="1" t="s">
        <v>20</v>
      </c>
      <c r="G24" s="1"/>
      <c r="H24" s="10"/>
      <c r="I24" s="10"/>
      <c r="J24" s="10"/>
      <c r="K24" s="12"/>
    </row>
    <row r="25" spans="2:11" x14ac:dyDescent="0.2">
      <c r="B25" s="3"/>
      <c r="C25" s="1"/>
      <c r="D25" s="1"/>
      <c r="E25" s="1"/>
      <c r="F25" s="1"/>
      <c r="G25" s="1"/>
      <c r="H25" s="10"/>
      <c r="I25" s="10"/>
      <c r="J25" s="10"/>
      <c r="K25" s="12"/>
    </row>
    <row r="26" spans="2:11" x14ac:dyDescent="0.2">
      <c r="B26" s="3" t="s">
        <v>22</v>
      </c>
      <c r="C26" s="1" t="s">
        <v>23</v>
      </c>
      <c r="D26" s="1" t="s">
        <v>24</v>
      </c>
      <c r="E26" s="1" t="s">
        <v>25</v>
      </c>
      <c r="F26" s="1" t="s">
        <v>26</v>
      </c>
      <c r="G26" s="1" t="s">
        <v>13</v>
      </c>
      <c r="H26" s="10"/>
      <c r="I26" s="10"/>
      <c r="J26" s="10"/>
      <c r="K26" s="12"/>
    </row>
    <row r="27" spans="2:11" x14ac:dyDescent="0.2">
      <c r="B27" s="3" t="s">
        <v>224</v>
      </c>
      <c r="C27" s="1">
        <v>0.86460000000000004</v>
      </c>
      <c r="D27" s="1">
        <v>7</v>
      </c>
      <c r="E27" s="1">
        <v>0.1235</v>
      </c>
      <c r="F27" s="1" t="s">
        <v>226</v>
      </c>
      <c r="G27" s="1" t="s">
        <v>227</v>
      </c>
      <c r="H27" s="10"/>
      <c r="I27" s="10"/>
      <c r="J27" s="10"/>
      <c r="K27" s="12"/>
    </row>
    <row r="28" spans="2:11" x14ac:dyDescent="0.2">
      <c r="B28" s="3" t="s">
        <v>225</v>
      </c>
      <c r="C28" s="1">
        <v>7.0380000000000003</v>
      </c>
      <c r="D28" s="1">
        <v>7</v>
      </c>
      <c r="E28" s="1">
        <v>1.0049999999999999</v>
      </c>
      <c r="F28" s="1" t="s">
        <v>228</v>
      </c>
      <c r="G28" s="1" t="s">
        <v>229</v>
      </c>
      <c r="H28" s="10"/>
      <c r="I28" s="10"/>
      <c r="J28" s="10"/>
      <c r="K28" s="12"/>
    </row>
    <row r="29" spans="2:11" x14ac:dyDescent="0.2">
      <c r="B29" s="3" t="s">
        <v>72</v>
      </c>
      <c r="C29" s="1">
        <v>2.46</v>
      </c>
      <c r="D29" s="1">
        <v>1</v>
      </c>
      <c r="E29" s="1">
        <v>2.46</v>
      </c>
      <c r="F29" s="1" t="s">
        <v>230</v>
      </c>
      <c r="G29" s="1" t="s">
        <v>231</v>
      </c>
      <c r="H29" s="10"/>
      <c r="I29" s="10"/>
      <c r="J29" s="10"/>
      <c r="K29" s="12"/>
    </row>
    <row r="30" spans="2:11" x14ac:dyDescent="0.2">
      <c r="B30" s="3" t="s">
        <v>21</v>
      </c>
      <c r="C30" s="1">
        <v>1.1879999999999999</v>
      </c>
      <c r="D30" s="1">
        <v>8</v>
      </c>
      <c r="E30" s="1">
        <v>0.14849999999999999</v>
      </c>
      <c r="F30" s="1" t="s">
        <v>232</v>
      </c>
      <c r="G30" s="1" t="s">
        <v>233</v>
      </c>
      <c r="H30" s="10"/>
      <c r="I30" s="10"/>
      <c r="J30" s="10"/>
      <c r="K30" s="12"/>
    </row>
    <row r="31" spans="2:11" x14ac:dyDescent="0.2">
      <c r="B31" s="3" t="s">
        <v>28</v>
      </c>
      <c r="C31" s="1">
        <v>1.0089999999999999</v>
      </c>
      <c r="D31" s="1">
        <v>8</v>
      </c>
      <c r="E31" s="1">
        <v>0.12620000000000001</v>
      </c>
      <c r="F31" s="1"/>
      <c r="G31" s="1"/>
      <c r="H31" s="10"/>
      <c r="I31" s="10"/>
      <c r="J31" s="10"/>
      <c r="K31" s="12"/>
    </row>
    <row r="32" spans="2:11" x14ac:dyDescent="0.2">
      <c r="B32" s="3"/>
      <c r="C32" s="1"/>
      <c r="D32" s="1"/>
      <c r="E32" s="1"/>
      <c r="F32" s="1"/>
      <c r="G32" s="1"/>
      <c r="H32" s="10"/>
      <c r="I32" s="10"/>
      <c r="J32" s="10"/>
      <c r="K32" s="12"/>
    </row>
    <row r="33" spans="2:11" x14ac:dyDescent="0.2">
      <c r="B33" s="3" t="s">
        <v>29</v>
      </c>
      <c r="C33" s="1"/>
      <c r="D33" s="1"/>
      <c r="E33" s="1"/>
      <c r="F33" s="1"/>
      <c r="G33" s="1"/>
      <c r="H33" s="10"/>
      <c r="I33" s="10"/>
      <c r="J33" s="10"/>
      <c r="K33" s="12"/>
    </row>
    <row r="34" spans="2:11" x14ac:dyDescent="0.2">
      <c r="B34" s="3" t="s">
        <v>93</v>
      </c>
      <c r="C34" s="1">
        <v>1.958</v>
      </c>
      <c r="D34" s="1"/>
      <c r="E34" s="1"/>
      <c r="F34" s="1"/>
      <c r="G34" s="1"/>
      <c r="H34" s="10"/>
      <c r="I34" s="10"/>
      <c r="J34" s="10"/>
      <c r="K34" s="12"/>
    </row>
    <row r="35" spans="2:11" x14ac:dyDescent="0.2">
      <c r="B35" s="3" t="s">
        <v>234</v>
      </c>
      <c r="C35" s="1">
        <v>1.403</v>
      </c>
      <c r="D35" s="1"/>
      <c r="E35" s="1"/>
      <c r="F35" s="1"/>
      <c r="G35" s="1"/>
      <c r="H35" s="10"/>
      <c r="I35" s="10"/>
      <c r="J35" s="10"/>
      <c r="K35" s="12"/>
    </row>
    <row r="36" spans="2:11" x14ac:dyDescent="0.2">
      <c r="B36" s="3" t="s">
        <v>30</v>
      </c>
      <c r="C36" s="1">
        <v>0.55449999999999999</v>
      </c>
      <c r="D36" s="1"/>
      <c r="E36" s="1"/>
      <c r="F36" s="1"/>
      <c r="G36" s="1"/>
      <c r="H36" s="10"/>
      <c r="I36" s="10"/>
      <c r="J36" s="10"/>
      <c r="K36" s="12"/>
    </row>
    <row r="37" spans="2:11" x14ac:dyDescent="0.2">
      <c r="B37" s="3" t="s">
        <v>31</v>
      </c>
      <c r="C37" s="1">
        <v>0.12559999999999999</v>
      </c>
      <c r="D37" s="1"/>
      <c r="E37" s="1"/>
      <c r="F37" s="1"/>
      <c r="G37" s="1"/>
      <c r="H37" s="10"/>
      <c r="I37" s="10"/>
      <c r="J37" s="10"/>
      <c r="K37" s="12"/>
    </row>
    <row r="38" spans="2:11" x14ac:dyDescent="0.2">
      <c r="B38" s="3" t="s">
        <v>32</v>
      </c>
      <c r="C38" s="1" t="s">
        <v>235</v>
      </c>
      <c r="D38" s="1"/>
      <c r="E38" s="1"/>
      <c r="F38" s="1"/>
      <c r="G38" s="1"/>
      <c r="H38" s="10"/>
      <c r="I38" s="10"/>
      <c r="J38" s="10"/>
      <c r="K38" s="12"/>
    </row>
    <row r="39" spans="2:11" x14ac:dyDescent="0.2">
      <c r="B39" s="3"/>
      <c r="C39" s="1"/>
      <c r="D39" s="1"/>
      <c r="E39" s="1"/>
      <c r="F39" s="1"/>
      <c r="G39" s="1"/>
      <c r="H39" s="10"/>
      <c r="I39" s="10"/>
      <c r="J39" s="10"/>
      <c r="K39" s="12"/>
    </row>
    <row r="40" spans="2:11" x14ac:dyDescent="0.2">
      <c r="B40" s="3" t="s">
        <v>33</v>
      </c>
      <c r="C40" s="1"/>
      <c r="D40" s="1"/>
      <c r="E40" s="1"/>
      <c r="F40" s="1"/>
      <c r="G40" s="1"/>
      <c r="H40" s="10"/>
      <c r="I40" s="10"/>
      <c r="J40" s="10"/>
      <c r="K40" s="12"/>
    </row>
    <row r="41" spans="2:11" x14ac:dyDescent="0.2">
      <c r="B41" s="3" t="s">
        <v>74</v>
      </c>
      <c r="C41" s="1">
        <v>2</v>
      </c>
      <c r="D41" s="1"/>
      <c r="E41" s="1"/>
      <c r="F41" s="1"/>
      <c r="G41" s="1"/>
      <c r="H41" s="10"/>
      <c r="I41" s="10"/>
      <c r="J41" s="10"/>
      <c r="K41" s="12"/>
    </row>
    <row r="42" spans="2:11" x14ac:dyDescent="0.2">
      <c r="B42" s="3" t="s">
        <v>236</v>
      </c>
      <c r="C42" s="1">
        <v>8</v>
      </c>
      <c r="D42" s="1"/>
      <c r="E42" s="1"/>
      <c r="F42" s="1"/>
      <c r="G42" s="1"/>
      <c r="H42" s="10"/>
      <c r="I42" s="10"/>
      <c r="J42" s="10"/>
      <c r="K42" s="12"/>
    </row>
    <row r="43" spans="2:11" x14ac:dyDescent="0.2">
      <c r="B43" s="3" t="s">
        <v>34</v>
      </c>
      <c r="C43" s="1">
        <v>16</v>
      </c>
      <c r="D43" s="1"/>
      <c r="E43" s="1"/>
      <c r="F43" s="1"/>
      <c r="G43" s="1"/>
      <c r="H43" s="10"/>
      <c r="I43" s="10"/>
      <c r="J43" s="10"/>
      <c r="K43" s="12"/>
    </row>
    <row r="44" spans="2:11" x14ac:dyDescent="0.2">
      <c r="B44" s="3" t="s">
        <v>35</v>
      </c>
      <c r="C44" s="1">
        <v>0</v>
      </c>
      <c r="D44" s="1"/>
      <c r="E44" s="1"/>
      <c r="F44" s="1"/>
      <c r="G44" s="1"/>
      <c r="H44" s="10"/>
      <c r="I44" s="10"/>
      <c r="J44" s="10"/>
      <c r="K44" s="12"/>
    </row>
    <row r="45" spans="2:11" x14ac:dyDescent="0.2">
      <c r="B45" s="15"/>
      <c r="C45" s="10"/>
      <c r="D45" s="10"/>
      <c r="E45" s="10"/>
      <c r="F45" s="10"/>
      <c r="G45" s="10"/>
      <c r="H45" s="10"/>
      <c r="I45" s="10"/>
      <c r="J45" s="10"/>
      <c r="K45" s="12"/>
    </row>
    <row r="46" spans="2:11" x14ac:dyDescent="0.2">
      <c r="B46" s="31" t="s">
        <v>111</v>
      </c>
      <c r="C46" s="32"/>
      <c r="D46" s="32"/>
      <c r="E46" s="32"/>
      <c r="F46" s="32"/>
      <c r="G46" s="32"/>
      <c r="H46" s="32"/>
      <c r="I46" s="32"/>
      <c r="J46" s="33"/>
      <c r="K46" s="12"/>
    </row>
    <row r="47" spans="2:11" x14ac:dyDescent="0.2">
      <c r="B47" s="3"/>
      <c r="C47" s="1"/>
      <c r="D47" s="1"/>
      <c r="E47" s="1"/>
      <c r="F47" s="1"/>
      <c r="G47" s="1"/>
      <c r="H47" s="1"/>
      <c r="I47" s="1"/>
      <c r="J47" s="1"/>
      <c r="K47" s="12"/>
    </row>
    <row r="48" spans="2:11" x14ac:dyDescent="0.2">
      <c r="B48" s="3" t="s">
        <v>36</v>
      </c>
      <c r="C48" s="1">
        <v>1</v>
      </c>
      <c r="D48" s="1"/>
      <c r="E48" s="1"/>
      <c r="F48" s="1"/>
      <c r="G48" s="1"/>
      <c r="H48" s="1"/>
      <c r="I48" s="1"/>
      <c r="J48" s="1"/>
      <c r="K48" s="12"/>
    </row>
    <row r="49" spans="2:11" x14ac:dyDescent="0.2">
      <c r="B49" s="3" t="s">
        <v>37</v>
      </c>
      <c r="C49" s="1">
        <v>8</v>
      </c>
      <c r="D49" s="1"/>
      <c r="E49" s="1"/>
      <c r="F49" s="1"/>
      <c r="G49" s="1"/>
      <c r="H49" s="1"/>
      <c r="I49" s="1"/>
      <c r="J49" s="1"/>
      <c r="K49" s="12"/>
    </row>
    <row r="50" spans="2:11" x14ac:dyDescent="0.2">
      <c r="B50" s="3" t="s">
        <v>10</v>
      </c>
      <c r="C50" s="1">
        <v>0.05</v>
      </c>
      <c r="D50" s="1"/>
      <c r="E50" s="1"/>
      <c r="F50" s="1"/>
      <c r="G50" s="1"/>
      <c r="H50" s="1"/>
      <c r="I50" s="1"/>
      <c r="J50" s="1"/>
      <c r="K50" s="12"/>
    </row>
    <row r="51" spans="2:11" x14ac:dyDescent="0.2">
      <c r="B51" s="3"/>
      <c r="C51" s="1"/>
      <c r="D51" s="1"/>
      <c r="E51" s="1"/>
      <c r="F51" s="1"/>
      <c r="G51" s="1"/>
      <c r="H51" s="1"/>
      <c r="I51" s="1"/>
      <c r="J51" s="1"/>
      <c r="K51" s="12"/>
    </row>
    <row r="52" spans="2:11" x14ac:dyDescent="0.2">
      <c r="B52" s="3" t="s">
        <v>38</v>
      </c>
      <c r="C52" s="1" t="s">
        <v>39</v>
      </c>
      <c r="D52" s="1" t="s">
        <v>40</v>
      </c>
      <c r="E52" s="1" t="s">
        <v>41</v>
      </c>
      <c r="F52" s="1" t="s">
        <v>42</v>
      </c>
      <c r="G52" s="1" t="s">
        <v>43</v>
      </c>
      <c r="H52" s="1"/>
      <c r="I52" s="1"/>
      <c r="J52" s="1"/>
      <c r="K52" s="12"/>
    </row>
    <row r="53" spans="2:11" x14ac:dyDescent="0.2">
      <c r="B53" s="3"/>
      <c r="C53" s="1"/>
      <c r="D53" s="1"/>
      <c r="E53" s="1"/>
      <c r="F53" s="1"/>
      <c r="G53" s="1"/>
      <c r="H53" s="1"/>
      <c r="I53" s="1"/>
      <c r="J53" s="1"/>
      <c r="K53" s="12"/>
    </row>
    <row r="54" spans="2:11" x14ac:dyDescent="0.2">
      <c r="B54" s="3" t="s">
        <v>237</v>
      </c>
      <c r="C54" s="1"/>
      <c r="D54" s="1"/>
      <c r="E54" s="1"/>
      <c r="F54" s="1"/>
      <c r="G54" s="1"/>
      <c r="H54" s="1"/>
      <c r="I54" s="1"/>
      <c r="J54" s="1"/>
      <c r="K54" s="12"/>
    </row>
    <row r="55" spans="2:11" x14ac:dyDescent="0.2">
      <c r="B55" s="3" t="s">
        <v>103</v>
      </c>
      <c r="C55" s="1">
        <v>0.84540000000000004</v>
      </c>
      <c r="D55" s="1" t="s">
        <v>238</v>
      </c>
      <c r="E55" s="1" t="s">
        <v>20</v>
      </c>
      <c r="F55" s="1" t="s">
        <v>19</v>
      </c>
      <c r="G55" s="1">
        <v>0.35649999999999998</v>
      </c>
      <c r="H55" s="1"/>
      <c r="I55" s="1"/>
      <c r="J55" s="1"/>
      <c r="K55" s="12"/>
    </row>
    <row r="56" spans="2:11" x14ac:dyDescent="0.2">
      <c r="B56" s="3" t="s">
        <v>104</v>
      </c>
      <c r="C56" s="1">
        <v>1.0620000000000001</v>
      </c>
      <c r="D56" s="1" t="s">
        <v>239</v>
      </c>
      <c r="E56" s="1" t="s">
        <v>20</v>
      </c>
      <c r="F56" s="1" t="s">
        <v>19</v>
      </c>
      <c r="G56" s="1">
        <v>0.13880000000000001</v>
      </c>
      <c r="H56" s="1"/>
      <c r="I56" s="1"/>
      <c r="J56" s="1"/>
      <c r="K56" s="12"/>
    </row>
    <row r="57" spans="2:11" x14ac:dyDescent="0.2">
      <c r="B57" s="3" t="s">
        <v>105</v>
      </c>
      <c r="C57" s="1">
        <v>0.9355</v>
      </c>
      <c r="D57" s="1" t="s">
        <v>240</v>
      </c>
      <c r="E57" s="1" t="s">
        <v>20</v>
      </c>
      <c r="F57" s="1" t="s">
        <v>19</v>
      </c>
      <c r="G57" s="1">
        <v>0.24</v>
      </c>
      <c r="H57" s="1"/>
      <c r="I57" s="1"/>
      <c r="J57" s="1"/>
      <c r="K57" s="12"/>
    </row>
    <row r="58" spans="2:11" x14ac:dyDescent="0.2">
      <c r="B58" s="3" t="s">
        <v>106</v>
      </c>
      <c r="C58" s="1">
        <v>0.52429999999999999</v>
      </c>
      <c r="D58" s="1" t="s">
        <v>241</v>
      </c>
      <c r="E58" s="1" t="s">
        <v>20</v>
      </c>
      <c r="F58" s="1" t="s">
        <v>19</v>
      </c>
      <c r="G58" s="1" t="s">
        <v>48</v>
      </c>
      <c r="H58" s="1"/>
      <c r="I58" s="1"/>
      <c r="J58" s="1"/>
      <c r="K58" s="12"/>
    </row>
    <row r="59" spans="2:11" x14ac:dyDescent="0.2">
      <c r="B59" s="3" t="s">
        <v>107</v>
      </c>
      <c r="C59" s="1">
        <v>0.42770000000000002</v>
      </c>
      <c r="D59" s="1" t="s">
        <v>242</v>
      </c>
      <c r="E59" s="1" t="s">
        <v>20</v>
      </c>
      <c r="F59" s="1" t="s">
        <v>19</v>
      </c>
      <c r="G59" s="1" t="s">
        <v>48</v>
      </c>
      <c r="H59" s="1"/>
      <c r="I59" s="1"/>
      <c r="J59" s="1"/>
      <c r="K59" s="12"/>
    </row>
    <row r="60" spans="2:11" x14ac:dyDescent="0.2">
      <c r="B60" s="3" t="s">
        <v>108</v>
      </c>
      <c r="C60" s="1">
        <v>0.3019</v>
      </c>
      <c r="D60" s="1" t="s">
        <v>243</v>
      </c>
      <c r="E60" s="1" t="s">
        <v>20</v>
      </c>
      <c r="F60" s="1" t="s">
        <v>19</v>
      </c>
      <c r="G60" s="1" t="s">
        <v>48</v>
      </c>
      <c r="H60" s="1"/>
      <c r="I60" s="1"/>
      <c r="J60" s="1"/>
      <c r="K60" s="12"/>
    </row>
    <row r="61" spans="2:11" x14ac:dyDescent="0.2">
      <c r="B61" s="3" t="s">
        <v>109</v>
      </c>
      <c r="C61" s="1">
        <v>0.1598</v>
      </c>
      <c r="D61" s="1" t="s">
        <v>244</v>
      </c>
      <c r="E61" s="1" t="s">
        <v>20</v>
      </c>
      <c r="F61" s="1" t="s">
        <v>19</v>
      </c>
      <c r="G61" s="1" t="s">
        <v>48</v>
      </c>
      <c r="H61" s="1"/>
      <c r="I61" s="1"/>
      <c r="J61" s="1"/>
      <c r="K61" s="12"/>
    </row>
    <row r="62" spans="2:11" x14ac:dyDescent="0.2">
      <c r="B62" s="3" t="s">
        <v>110</v>
      </c>
      <c r="C62" s="1">
        <v>0.1794</v>
      </c>
      <c r="D62" s="1" t="s">
        <v>245</v>
      </c>
      <c r="E62" s="1" t="s">
        <v>20</v>
      </c>
      <c r="F62" s="1" t="s">
        <v>19</v>
      </c>
      <c r="G62" s="1" t="s">
        <v>48</v>
      </c>
      <c r="H62" s="1"/>
      <c r="I62" s="1"/>
      <c r="J62" s="1"/>
      <c r="K62" s="12"/>
    </row>
    <row r="63" spans="2:11" x14ac:dyDescent="0.2">
      <c r="B63" s="3"/>
      <c r="C63" s="1"/>
      <c r="D63" s="1"/>
      <c r="E63" s="1"/>
      <c r="F63" s="1"/>
      <c r="G63" s="1"/>
      <c r="H63" s="1"/>
      <c r="I63" s="1"/>
      <c r="J63" s="1"/>
      <c r="K63" s="12"/>
    </row>
    <row r="64" spans="2:11" x14ac:dyDescent="0.2">
      <c r="B64" s="3"/>
      <c r="C64" s="1"/>
      <c r="D64" s="1"/>
      <c r="E64" s="1"/>
      <c r="F64" s="1"/>
      <c r="G64" s="1"/>
      <c r="H64" s="1"/>
      <c r="I64" s="1"/>
      <c r="J64" s="1"/>
      <c r="K64" s="12"/>
    </row>
    <row r="65" spans="2:11" x14ac:dyDescent="0.2">
      <c r="B65" s="24" t="s">
        <v>50</v>
      </c>
      <c r="C65" s="7" t="s">
        <v>51</v>
      </c>
      <c r="D65" s="7" t="s">
        <v>52</v>
      </c>
      <c r="E65" s="7" t="s">
        <v>39</v>
      </c>
      <c r="F65" s="7" t="s">
        <v>53</v>
      </c>
      <c r="G65" s="7" t="s">
        <v>54</v>
      </c>
      <c r="H65" s="7" t="s">
        <v>55</v>
      </c>
      <c r="I65" s="7" t="s">
        <v>56</v>
      </c>
      <c r="J65" s="7" t="s">
        <v>24</v>
      </c>
      <c r="K65" s="27"/>
    </row>
    <row r="66" spans="2:11" x14ac:dyDescent="0.2">
      <c r="B66" s="3"/>
      <c r="C66" s="1"/>
      <c r="D66" s="1"/>
      <c r="E66" s="1"/>
      <c r="F66" s="1"/>
      <c r="G66" s="1"/>
      <c r="H66" s="1"/>
      <c r="I66" s="1"/>
      <c r="J66" s="1"/>
      <c r="K66" s="27"/>
    </row>
    <row r="67" spans="2:11" x14ac:dyDescent="0.2">
      <c r="B67" s="3" t="s">
        <v>237</v>
      </c>
      <c r="C67" s="1"/>
      <c r="D67" s="1"/>
      <c r="E67" s="1"/>
      <c r="F67" s="1"/>
      <c r="G67" s="1"/>
      <c r="H67" s="1"/>
      <c r="I67" s="1"/>
      <c r="J67" s="1"/>
      <c r="K67" s="27"/>
    </row>
    <row r="68" spans="2:11" x14ac:dyDescent="0.2">
      <c r="B68" s="3" t="s">
        <v>103</v>
      </c>
      <c r="C68" s="1">
        <v>2.536</v>
      </c>
      <c r="D68" s="1">
        <v>1.69</v>
      </c>
      <c r="E68" s="1">
        <v>0.84540000000000004</v>
      </c>
      <c r="F68" s="1">
        <v>0.35520000000000002</v>
      </c>
      <c r="G68" s="1">
        <v>2</v>
      </c>
      <c r="H68" s="1">
        <v>2</v>
      </c>
      <c r="I68" s="1">
        <v>2.38</v>
      </c>
      <c r="J68" s="1">
        <v>8</v>
      </c>
      <c r="K68" s="27"/>
    </row>
    <row r="69" spans="2:11" x14ac:dyDescent="0.2">
      <c r="B69" s="3" t="s">
        <v>104</v>
      </c>
      <c r="C69" s="1">
        <v>3.0129999999999999</v>
      </c>
      <c r="D69" s="1">
        <v>1.9510000000000001</v>
      </c>
      <c r="E69" s="1">
        <v>1.0620000000000001</v>
      </c>
      <c r="F69" s="1">
        <v>0.35520000000000002</v>
      </c>
      <c r="G69" s="1">
        <v>2</v>
      </c>
      <c r="H69" s="1">
        <v>2</v>
      </c>
      <c r="I69" s="1">
        <v>2.99</v>
      </c>
      <c r="J69" s="1">
        <v>8</v>
      </c>
      <c r="K69" s="27"/>
    </row>
    <row r="70" spans="2:11" x14ac:dyDescent="0.2">
      <c r="B70" s="3" t="s">
        <v>105</v>
      </c>
      <c r="C70" s="1">
        <v>2.5819999999999999</v>
      </c>
      <c r="D70" s="1">
        <v>1.647</v>
      </c>
      <c r="E70" s="1">
        <v>0.9355</v>
      </c>
      <c r="F70" s="1">
        <v>0.35520000000000002</v>
      </c>
      <c r="G70" s="1">
        <v>2</v>
      </c>
      <c r="H70" s="1">
        <v>2</v>
      </c>
      <c r="I70" s="1">
        <v>2.6339999999999999</v>
      </c>
      <c r="J70" s="1">
        <v>8</v>
      </c>
      <c r="K70" s="27"/>
    </row>
    <row r="71" spans="2:11" x14ac:dyDescent="0.2">
      <c r="B71" s="3" t="s">
        <v>106</v>
      </c>
      <c r="C71" s="1">
        <v>1.9339999999999999</v>
      </c>
      <c r="D71" s="1">
        <v>1.41</v>
      </c>
      <c r="E71" s="1">
        <v>0.52429999999999999</v>
      </c>
      <c r="F71" s="1">
        <v>0.35520000000000002</v>
      </c>
      <c r="G71" s="1">
        <v>2</v>
      </c>
      <c r="H71" s="1">
        <v>2</v>
      </c>
      <c r="I71" s="1">
        <v>1.476</v>
      </c>
      <c r="J71" s="1">
        <v>8</v>
      </c>
      <c r="K71" s="27"/>
    </row>
    <row r="72" spans="2:11" x14ac:dyDescent="0.2">
      <c r="B72" s="3" t="s">
        <v>107</v>
      </c>
      <c r="C72" s="1">
        <v>1.629</v>
      </c>
      <c r="D72" s="1">
        <v>1.202</v>
      </c>
      <c r="E72" s="1">
        <v>0.42770000000000002</v>
      </c>
      <c r="F72" s="1">
        <v>0.35520000000000002</v>
      </c>
      <c r="G72" s="1">
        <v>2</v>
      </c>
      <c r="H72" s="1">
        <v>2</v>
      </c>
      <c r="I72" s="1">
        <v>1.204</v>
      </c>
      <c r="J72" s="1">
        <v>8</v>
      </c>
      <c r="K72" s="27"/>
    </row>
    <row r="73" spans="2:11" x14ac:dyDescent="0.2">
      <c r="B73" s="3" t="s">
        <v>108</v>
      </c>
      <c r="C73" s="1">
        <v>1.3680000000000001</v>
      </c>
      <c r="D73" s="1">
        <v>1.0660000000000001</v>
      </c>
      <c r="E73" s="1">
        <v>0.3019</v>
      </c>
      <c r="F73" s="1">
        <v>0.35520000000000002</v>
      </c>
      <c r="G73" s="1">
        <v>2</v>
      </c>
      <c r="H73" s="1">
        <v>2</v>
      </c>
      <c r="I73" s="1">
        <v>0.84989999999999999</v>
      </c>
      <c r="J73" s="1">
        <v>8</v>
      </c>
      <c r="K73" s="27"/>
    </row>
    <row r="74" spans="2:11" x14ac:dyDescent="0.2">
      <c r="B74" s="3" t="s">
        <v>109</v>
      </c>
      <c r="C74" s="1">
        <v>1.405</v>
      </c>
      <c r="D74" s="1">
        <v>1.2450000000000001</v>
      </c>
      <c r="E74" s="1">
        <v>0.1598</v>
      </c>
      <c r="F74" s="1">
        <v>0.35520000000000002</v>
      </c>
      <c r="G74" s="1">
        <v>2</v>
      </c>
      <c r="H74" s="1">
        <v>2</v>
      </c>
      <c r="I74" s="1">
        <v>0.44990000000000002</v>
      </c>
      <c r="J74" s="1">
        <v>8</v>
      </c>
      <c r="K74" s="27"/>
    </row>
    <row r="75" spans="2:11" ht="16" thickBot="1" x14ac:dyDescent="0.25">
      <c r="B75" s="6" t="s">
        <v>110</v>
      </c>
      <c r="C75" s="4">
        <v>1.196</v>
      </c>
      <c r="D75" s="4">
        <v>1.0169999999999999</v>
      </c>
      <c r="E75" s="4">
        <v>0.1794</v>
      </c>
      <c r="F75" s="4">
        <v>0.35520000000000002</v>
      </c>
      <c r="G75" s="4">
        <v>2</v>
      </c>
      <c r="H75" s="4">
        <v>2</v>
      </c>
      <c r="I75" s="4">
        <v>0.50490000000000002</v>
      </c>
      <c r="J75" s="4">
        <v>8</v>
      </c>
      <c r="K75" s="28"/>
    </row>
  </sheetData>
  <mergeCells count="6">
    <mergeCell ref="B46:J46"/>
    <mergeCell ref="C2:F2"/>
    <mergeCell ref="G2:K2"/>
    <mergeCell ref="E12:G12"/>
    <mergeCell ref="J12:K12"/>
    <mergeCell ref="B14:G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Figure S1A</vt:lpstr>
      <vt:lpstr>Figure S1B</vt:lpstr>
      <vt:lpstr>Figure S1C</vt:lpstr>
      <vt:lpstr>Figure S1E</vt:lpstr>
      <vt:lpstr>Figure S1F</vt:lpstr>
      <vt:lpstr>Figure S1G</vt:lpstr>
      <vt:lpstr>Figure S1H</vt:lpstr>
      <vt:lpstr>Figure S1J</vt:lpstr>
      <vt:lpstr>Figure S1K</vt:lpstr>
      <vt:lpstr>Figure S1L</vt:lpstr>
      <vt:lpstr>Figure S1M</vt:lpstr>
      <vt:lpstr>Figure S1N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NONE</dc:creator>
  <cp:lastModifiedBy>Usuario de Microsoft Office</cp:lastModifiedBy>
  <dcterms:created xsi:type="dcterms:W3CDTF">2022-04-06T10:17:07Z</dcterms:created>
  <dcterms:modified xsi:type="dcterms:W3CDTF">2023-03-08T11:20:15Z</dcterms:modified>
</cp:coreProperties>
</file>